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455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definedNames>
    <definedName name="_xlnm.Print_Area" localSheetId="0">'Descripcion 1'!$B$2:$O$72</definedName>
    <definedName name="_xlnm.Print_Area" localSheetId="3">'Valoración Clasificación'!$B$2:$Q$72</definedName>
    <definedName name="_xlnm.Print_Area" localSheetId="2">'Valoración Datos'!$B$2:$Q$54</definedName>
  </definedNames>
  <calcPr calcId="145621"/>
</workbook>
</file>

<file path=xl/calcChain.xml><?xml version="1.0" encoding="utf-8"?>
<calcChain xmlns="http://schemas.openxmlformats.org/spreadsheetml/2006/main">
  <c r="Q25" i="3" l="1"/>
  <c r="P25" i="3"/>
  <c r="C47" i="3" l="1"/>
  <c r="B55" i="3"/>
  <c r="F13" i="6"/>
  <c r="C45" i="3"/>
  <c r="C44" i="3"/>
  <c r="B49" i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6" i="3"/>
  <c r="B34" i="1"/>
  <c r="B33" i="1"/>
  <c r="B32" i="1"/>
  <c r="B31" i="1"/>
  <c r="B30" i="1"/>
  <c r="B29" i="1"/>
  <c r="B28" i="1"/>
  <c r="D8" i="2"/>
  <c r="F18" i="6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G30" i="7" s="1"/>
  <c r="J54" i="1" s="1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4" i="7"/>
  <c r="G29" i="7"/>
  <c r="I54" i="1"/>
  <c r="D9" i="2"/>
  <c r="D6" i="6" s="1"/>
  <c r="D5" i="6"/>
  <c r="C44" i="6"/>
  <c r="C34" i="6"/>
  <c r="C9" i="6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G25" i="7"/>
  <c r="C54" i="1" s="1"/>
  <c r="G23" i="7"/>
  <c r="H24" i="7" s="1"/>
  <c r="B54" i="1" s="1"/>
  <c r="N29" i="3"/>
  <c r="N28" i="3"/>
  <c r="N27" i="3"/>
  <c r="N26" i="3"/>
  <c r="N25" i="3"/>
  <c r="N24" i="3"/>
  <c r="N23" i="3"/>
  <c r="M10" i="2"/>
  <c r="M7" i="6" s="1"/>
  <c r="G32" i="7" l="1"/>
  <c r="D63" i="6" l="1"/>
  <c r="J10" i="3" s="1"/>
  <c r="G35" i="7"/>
  <c r="H35" i="7" s="1"/>
  <c r="G34" i="7" l="1"/>
  <c r="H34" i="7" l="1"/>
  <c r="G33" i="7"/>
  <c r="L63" i="6" l="1"/>
  <c r="D11" i="3" s="1"/>
  <c r="H33" i="7"/>
  <c r="I63" i="6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<sst xmlns="http://schemas.openxmlformats.org/spreadsheetml/2006/main" count="339" uniqueCount="241">
  <si>
    <t>DESCRIPCIÓN DEL PUESTO</t>
  </si>
  <si>
    <t>1. Datos de Identificación</t>
  </si>
  <si>
    <t xml:space="preserve">Institución: </t>
  </si>
  <si>
    <t>Gobierno Autónomo Descentralizado de la Provincia del Carchi</t>
  </si>
  <si>
    <t xml:space="preserve">Unidad: </t>
  </si>
  <si>
    <t>Dirección Financiera</t>
  </si>
  <si>
    <t xml:space="preserve">Puesto: </t>
  </si>
  <si>
    <t>Coordinador de Tesorería</t>
  </si>
  <si>
    <t>Código:</t>
  </si>
  <si>
    <t xml:space="preserve">Nivel: </t>
  </si>
  <si>
    <t>Directivo</t>
  </si>
  <si>
    <t xml:space="preserve"> 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</si>
  <si>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</si>
  <si>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</si>
  <si>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</si>
  <si>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</si>
  <si>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>Dirección de Unidad Organizacional</t>
  </si>
  <si>
    <t xml:space="preserve">Fecha de elaboración: 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</si>
  <si>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</si>
  <si>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</si>
  <si>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</si>
  <si>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t>Programar el flujo de pagos institucionales y realizar el cobro por servicios efectuados.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</si>
  <si>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</si>
  <si>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</si>
  <si>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</si>
  <si>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</si>
  <si>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</si>
  <si>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</si>
  <si>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</si>
  <si>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</si>
  <si>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</si>
  <si>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</si>
  <si>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Acciones prejudiciales y gestión de coactivas</t>
  </si>
  <si>
    <t>Donde:</t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</si>
  <si>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</si>
  <si>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</si>
  <si>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Verbo en indicativo</t>
  </si>
  <si>
    <t>Objeto del verbo (qué/y para quién)</t>
  </si>
  <si>
    <t>Inspeciona</t>
  </si>
  <si>
    <t>la ejecución de políticas de desarrollo de bibliotecas públicas para beneficio de la población</t>
  </si>
  <si>
    <t>Prepara</t>
  </si>
  <si>
    <t>bases de datos y estadísticas sobre el crecimiento territorial, productivo y social para la elaboración de políticas por parte de las autoridades locales</t>
  </si>
  <si>
    <t>F =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</si>
  <si>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</si>
  <si>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t>Perm =</t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</si>
  <si>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</si>
  <si>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t>CO =</t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</si>
  <si>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</si>
  <si>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t>CM =</t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</si>
  <si>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</si>
  <si>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t>Total =</t>
  </si>
  <si>
    <t>F + (CO * CM )</t>
  </si>
  <si>
    <t>4. Interfaz del Puesto:</t>
  </si>
  <si>
    <t>Actividades Esenciales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</si>
  <si>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</si>
  <si>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 xml:space="preserve">5.- Conocimientos Requeridos: </t>
  </si>
  <si>
    <t>Resultados esperados y actividades especiales</t>
  </si>
  <si>
    <t xml:space="preserve">Conocimientos </t>
  </si>
  <si>
    <t xml:space="preserve">Código de Planificación Financiera, Normas internas y disposiciones del </t>
  </si>
  <si>
    <t>Director Financiero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</si>
  <si>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</si>
  <si>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</si>
  <si>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</si>
  <si>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Posgrado</t>
  </si>
  <si>
    <t>Finanzas Publicas</t>
  </si>
  <si>
    <t>7. Experiencia Laboral Requerida:</t>
  </si>
  <si>
    <t>Dimensiones de Experiencia</t>
  </si>
  <si>
    <t>Detalle</t>
  </si>
  <si>
    <t>Tiempo de experiencia</t>
  </si>
  <si>
    <t xml:space="preserve">7 años </t>
  </si>
  <si>
    <t>Especificidad de la experiencia</t>
  </si>
  <si>
    <t>Finanzas Pública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</si>
  <si>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</si>
  <si>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</si>
  <si>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</si>
  <si>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</si>
  <si>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</si>
  <si>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</si>
  <si>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</si>
  <si>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Habilidad analítica   (análisis de prioridad, criterio lógico, sentido común)</t>
  </si>
  <si>
    <t xml:space="preserve">Realiza análisis lógicos para identificar los problemas fundamentales de la organización. </t>
  </si>
  <si>
    <t>X</t>
  </si>
  <si>
    <t>Planificación y gestión</t>
  </si>
  <si>
    <t xml:space="preserve">Anticipa los puntos críticos de un problema, desarrollando estrategias a largo plazo, acciones de control,  mecanismos de coordinación y  verificando información .                                                                                                                                </t>
  </si>
  <si>
    <t>Manejo de recursos financieros</t>
  </si>
  <si>
    <t>Planifica y aprueba el presupuesto anual de una institución o de un proyecto a largo plazo. Incluye gestionar el financiamiento necesario.</t>
  </si>
  <si>
    <t>Organización de sistemas</t>
  </si>
  <si>
    <t>Diseña o rediseña la estructura, los procesos organizacionales y las atribuciones y responsabilidades de los puestos de trabajo.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</si>
  <si>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</si>
  <si>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t>9. Destrezas/Habilidades Conductuales (Generales):</t>
  </si>
  <si>
    <t xml:space="preserve">Orientación de servicio </t>
  </si>
  <si>
    <t>Demuestra interés en atender a los clientes internos o externos con rapidez, diagnóstica correctamente la necesidad y plantea soluciones adecuadas.</t>
  </si>
  <si>
    <t>Orientación a los resultados</t>
  </si>
  <si>
    <t>Realiza las acciones necesarias para cumplir con las metas propuestas. Desarrolla o modifica procesos organizacionales que contribuyan a mejorar la eficiencia.</t>
  </si>
  <si>
    <t>Conocimiento del entrono organizacional</t>
  </si>
  <si>
    <t>Identifica las razones de ciertos comportamientos en los grupos de trabajo, los problemas de fondo de las unidades, oportunidades o fuerzas de poder que los afectan.</t>
  </si>
  <si>
    <t xml:space="preserve">Flexibilidad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</si>
  <si>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Modifica las acciones para responder a los cambios organizacionales o de prioridades. Propone mejoras para la organización.</t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</si>
  <si>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persuasión, habilidad de organizar y trabajar con equipos, etc.</t>
    </r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</si>
  <si>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</si>
  <si>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</si>
  <si>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</si>
  <si>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</si>
  <si>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</si>
  <si>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x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</si>
  <si>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</si>
  <si>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</si>
  <si>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</si>
  <si>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</si>
  <si>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</si>
  <si>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</si>
  <si>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</si>
  <si>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</si>
  <si>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</si>
  <si>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</si>
  <si>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</si>
  <si>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</si>
  <si>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</si>
  <si>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</si>
  <si>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</si>
  <si>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</si>
  <si>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</si>
  <si>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</si>
  <si>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</si>
  <si>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</si>
  <si>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</si>
  <si>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</si>
  <si>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</si>
  <si>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
Hoja de Datos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</si>
  <si>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</si>
  <si>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</si>
  <si>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</si>
  <si>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</si>
  <si>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</si>
  <si>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</si>
  <si>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</si>
  <si>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</si>
  <si>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</si>
  <si>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</si>
  <si>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</si>
  <si>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</si>
  <si>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</si>
  <si>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No Requerida</t>
  </si>
  <si>
    <t>c. Técnico</t>
  </si>
  <si>
    <t xml:space="preserve"> - Administrativo</t>
  </si>
  <si>
    <t>d. Profesional - Teconología</t>
  </si>
  <si>
    <t xml:space="preserve"> - Técnico</t>
  </si>
  <si>
    <t>3 Meses</t>
  </si>
  <si>
    <t>e. Profesional - 4 años</t>
  </si>
  <si>
    <t>PROFESIONAL</t>
  </si>
  <si>
    <t>f. Profesional - 5 años</t>
  </si>
  <si>
    <t xml:space="preserve"> - Ejecución de apoyo y tecnológico</t>
  </si>
  <si>
    <t>6 Meses</t>
  </si>
  <si>
    <t>g. Profesional - 6 años o más</t>
  </si>
  <si>
    <t xml:space="preserve"> - Ejecución de procesos</t>
  </si>
  <si>
    <t>2 Años</t>
  </si>
  <si>
    <t xml:space="preserve"> - Ejecución y supervisión de procesos</t>
  </si>
  <si>
    <t>3 Años</t>
  </si>
  <si>
    <t>h. Diplomado Superior</t>
  </si>
  <si>
    <t xml:space="preserve"> - Ejecución y coordinación de procesos</t>
  </si>
  <si>
    <t>4 Años</t>
  </si>
  <si>
    <t>i. Especialista</t>
  </si>
  <si>
    <t>DIRECTIVO</t>
  </si>
  <si>
    <t>j. Maestría o PhD.</t>
  </si>
  <si>
    <t xml:space="preserve"> - Dirección de unidad organizacional</t>
  </si>
  <si>
    <t>4 años o más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</si>
  <si>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</si>
  <si>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</si>
  <si>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</si>
  <si>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</si>
  <si>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</si>
  <si>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</si>
  <si>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</si>
  <si>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</si>
  <si>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VALORACIÓN Y CLASIFICACIÓN DE PUESTOS
Hoja de Resultados</t>
  </si>
  <si>
    <t>2.1 INSTRUCCIÓN FORMAL</t>
  </si>
  <si>
    <t>2.2 EXPERIENCIA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</si>
  <si>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</si>
  <si>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</si>
  <si>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</si>
  <si>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</si>
  <si>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</si>
  <si>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</si>
  <si>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</si>
  <si>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</si>
  <si>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Grado</t>
  </si>
  <si>
    <t>Grupo Ocupacional del Puesto</t>
  </si>
  <si>
    <t>6. APROBACIÓN</t>
  </si>
  <si>
    <t>7 de Enero de 2016</t>
  </si>
  <si>
    <t>Responsable de la Unidad o Proceso</t>
  </si>
  <si>
    <t>Autoridad Nominadora de la Institución</t>
  </si>
  <si>
    <t>Responsable de Recursos Humanos</t>
  </si>
  <si>
    <t>Nivel</t>
  </si>
  <si>
    <t xml:space="preserve">Rol del Puesto: </t>
  </si>
  <si>
    <t>Escala de Intervalos de Valoración y Remuneración</t>
  </si>
  <si>
    <t>No Profesional</t>
  </si>
  <si>
    <t>Servicios</t>
  </si>
  <si>
    <t>Grupo Ocupacional</t>
  </si>
  <si>
    <t>Intervalos</t>
  </si>
  <si>
    <t>Profesional</t>
  </si>
  <si>
    <t>Administrativo</t>
  </si>
  <si>
    <t xml:space="preserve">de </t>
  </si>
  <si>
    <t>Hasta</t>
  </si>
  <si>
    <t>Técnico</t>
  </si>
  <si>
    <t>Servidor Público de Servicios 1</t>
  </si>
  <si>
    <t>Ejecución de Procesos</t>
  </si>
  <si>
    <t>Servidor Público de Servicios 2</t>
  </si>
  <si>
    <t>Ejecución y Supervisión de Procesos</t>
  </si>
  <si>
    <t>Servidor Público de Apoyo 1</t>
  </si>
  <si>
    <t>Ejecución y Coordinación de Procesos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</si>
  <si>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</si>
  <si>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</si>
  <si>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</si>
  <si>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</si>
  <si>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</si>
  <si>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</si>
  <si>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</si>
  <si>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</si>
  <si>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</si>
  <si>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</si>
  <si>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</si>
  <si>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</si>
  <si>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</si>
  <si>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</si>
  <si>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</si>
  <si>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</si>
  <si>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</si>
  <si>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</si>
  <si>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</si>
  <si>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</si>
  <si>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</si>
  <si>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</si>
  <si>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</si>
  <si>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Programación de flujos de caja</t>
  </si>
  <si>
    <t>Políticas administración recursos de caja</t>
  </si>
  <si>
    <t>Programa caja y realiza pagos (registros y asientos contables).</t>
  </si>
  <si>
    <t>Cobra rentas por servicios de la Prefectura (Recaudación de ingresos, títulos de crédito y depósitos de ingresos).</t>
  </si>
  <si>
    <t>Custodia y supervisa garantías y ejerce la acción coactiva; y,</t>
  </si>
  <si>
    <t>Dirección Financiera, ciudadanía y demás dependencias provinciales</t>
  </si>
  <si>
    <t>Los demás productos y actividades asignadas por las leyes, normas internas y por el Director Financiero.</t>
  </si>
  <si>
    <t>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</si>
</sst>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530">
    <xf numFmtId="0" fontId="0" fillId="0" borderId="0" xfId="0"/>
    <xf numFmtId="0" fontId="1" fillId="0" borderId="0" xfId="0" applyFont="1" applyFill="1" applyBorder="1"/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6" xfId="0" applyNumberFormat="1" applyFont="1" applyBorder="1" applyAlignment="1">
      <alignment horizontal="center" vertical="top"/>
    </xf>
    <xf numFmtId="0" fontId="3" fillId="2" borderId="102" xfId="1" applyFont="1" applyFill="1" applyBorder="1" applyAlignment="1">
      <alignment horizontal="center"/>
    </xf>
    <xf numFmtId="0" fontId="5" fillId="2" borderId="104" xfId="1" applyFont="1" applyFill="1" applyBorder="1" applyAlignment="1">
      <alignment horizontal="center" vertical="center"/>
    </xf>
    <xf numFmtId="0" fontId="5" fillId="2" borderId="105" xfId="1" applyFont="1" applyFill="1" applyBorder="1" applyAlignment="1">
      <alignment vertic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8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1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vertical="center"/>
    </xf>
    <xf numFmtId="0" fontId="5" fillId="2" borderId="11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4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7" fillId="2" borderId="109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07" xfId="1" applyNumberFormat="1" applyFont="1" applyFill="1" applyBorder="1" applyAlignment="1">
      <alignment horizontal="center"/>
    </xf>
    <xf numFmtId="3" fontId="2" fillId="0" borderId="110" xfId="1" applyNumberFormat="1" applyFont="1" applyFill="1" applyBorder="1" applyAlignment="1">
      <alignment horizontal="center"/>
    </xf>
    <xf numFmtId="3" fontId="2" fillId="0" borderId="113" xfId="1" applyNumberFormat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justify"/>
    </xf>
    <xf numFmtId="0" fontId="5" fillId="0" borderId="121" xfId="0" applyFont="1" applyFill="1" applyBorder="1" applyAlignment="1">
      <alignment horizontal="justify"/>
    </xf>
    <xf numFmtId="0" fontId="5" fillId="0" borderId="124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9" fillId="0" borderId="30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2" xfId="0" applyFont="1" applyFill="1" applyBorder="1" applyAlignment="1">
      <alignment horizontal="center" wrapText="1"/>
    </xf>
    <xf numFmtId="0" fontId="19" fillId="3" borderId="93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0" xfId="0" applyFont="1" applyFill="1" applyBorder="1" applyAlignment="1">
      <alignment horizontal="center" vertical="center"/>
    </xf>
    <xf numFmtId="0" fontId="16" fillId="3" borderId="91" xfId="0" applyFont="1" applyFill="1" applyBorder="1" applyAlignment="1">
      <alignment horizontal="center" vertical="center"/>
    </xf>
    <xf numFmtId="0" fontId="29" fillId="0" borderId="125" xfId="0" applyFont="1" applyBorder="1" applyAlignment="1">
      <alignment horizontal="center" vertical="center" wrapText="1"/>
    </xf>
    <xf numFmtId="0" fontId="29" fillId="0" borderId="126" xfId="0" applyFont="1" applyBorder="1" applyAlignment="1">
      <alignment horizontal="center" vertical="center" wrapText="1"/>
    </xf>
    <xf numFmtId="14" fontId="25" fillId="0" borderId="95" xfId="0" applyNumberFormat="1" applyFont="1" applyBorder="1" applyAlignment="1">
      <alignment horizontal="center"/>
    </xf>
    <xf numFmtId="14" fontId="25" fillId="0" borderId="96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9" fillId="0" borderId="26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7" xfId="0" applyFont="1" applyFill="1" applyBorder="1" applyAlignment="1">
      <alignment horizontal="justify" vertical="center" wrapText="1"/>
    </xf>
    <xf numFmtId="0" fontId="18" fillId="0" borderId="118" xfId="0" applyFont="1" applyFill="1" applyBorder="1" applyAlignment="1">
      <alignment horizontal="justify" vertical="center" wrapText="1"/>
    </xf>
    <xf numFmtId="0" fontId="18" fillId="0" borderId="119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31" fillId="0" borderId="2" xfId="0" applyFont="1" applyBorder="1" applyAlignment="1">
      <alignment horizontal="left" wrapText="1"/>
    </xf>
    <xf numFmtId="0" fontId="31" fillId="0" borderId="3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31" fillId="0" borderId="9" xfId="0" applyFont="1" applyBorder="1" applyAlignment="1">
      <alignment horizontal="left" wrapText="1"/>
    </xf>
    <xf numFmtId="0" fontId="31" fillId="0" borderId="5" xfId="0" applyFont="1" applyBorder="1" applyAlignment="1">
      <alignment horizontal="left" wrapText="1"/>
    </xf>
    <xf numFmtId="0" fontId="31" fillId="0" borderId="6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0" fillId="0" borderId="13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31" fillId="0" borderId="12" xfId="0" applyFont="1" applyBorder="1" applyAlignment="1">
      <alignment horizontal="left" wrapText="1"/>
    </xf>
    <xf numFmtId="0" fontId="31" fillId="0" borderId="13" xfId="0" applyFont="1" applyBorder="1" applyAlignment="1">
      <alignment horizontal="left" wrapText="1"/>
    </xf>
    <xf numFmtId="0" fontId="31" fillId="0" borderId="15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1" fillId="0" borderId="115" xfId="0" applyFont="1" applyBorder="1" applyAlignment="1">
      <alignment horizontal="left" vertical="center" wrapText="1"/>
    </xf>
    <xf numFmtId="0" fontId="31" fillId="0" borderId="69" xfId="0" applyFont="1" applyBorder="1" applyAlignment="1">
      <alignment horizontal="left" vertical="center" wrapText="1"/>
    </xf>
    <xf numFmtId="0" fontId="31" fillId="0" borderId="116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wrapText="1"/>
    </xf>
    <xf numFmtId="0" fontId="30" fillId="0" borderId="17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7" xfId="1" applyFont="1" applyFill="1" applyBorder="1" applyAlignment="1">
      <alignment horizontal="center" vertical="center"/>
    </xf>
    <xf numFmtId="0" fontId="3" fillId="2" borderId="100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/>
    </xf>
    <xf numFmtId="0" fontId="3" fillId="2" borderId="99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B2" zoomScaleNormal="100" zoomScaleSheetLayoutView="100" workbookViewId="0">
      <selection activeCell="D12" sqref="D12:H12"/>
    </sheetView>
  </sheetViews>
  <sheetFormatPr baseColWidth="10" defaultColWidth="11.42578125" defaultRowHeight="11.25" x14ac:dyDescent="0.2"/>
  <cols>
    <col min="1" max="1" width="0" style="131" hidden="1" customWidth="1"/>
    <col min="2" max="2" width="10.42578125" style="131" customWidth="1"/>
    <col min="3" max="3" width="10.140625" style="131" customWidth="1"/>
    <col min="4" max="5" width="6.28515625" style="131" customWidth="1"/>
    <col min="6" max="6" width="15" style="131" customWidth="1"/>
    <col min="7" max="7" width="10.7109375" style="131" customWidth="1"/>
    <col min="8" max="8" width="11.140625" style="131" customWidth="1"/>
    <col min="9" max="9" width="15.85546875" style="131" customWidth="1"/>
    <col min="10" max="10" width="16.85546875" style="131" customWidth="1"/>
    <col min="11" max="14" width="5.7109375" style="131" customWidth="1"/>
    <col min="15" max="15" width="6.7109375" style="131" customWidth="1"/>
    <col min="16" max="16384" width="11.42578125" style="131"/>
  </cols>
  <sheetData>
    <row r="1" spans="1:15" ht="12" hidden="1" thickBot="1" x14ac:dyDescent="0.25">
      <c r="A1" s="11"/>
      <c r="B1" s="130"/>
      <c r="C1" s="130"/>
      <c r="D1" s="130"/>
      <c r="E1" s="130"/>
      <c r="F1" s="130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63"/>
      <c r="C2" s="264"/>
      <c r="D2" s="264"/>
      <c r="E2" s="265" t="s">
        <v>0</v>
      </c>
      <c r="F2" s="266"/>
      <c r="G2" s="266"/>
      <c r="H2" s="266"/>
      <c r="I2" s="266"/>
      <c r="J2" s="266"/>
      <c r="K2" s="266"/>
      <c r="L2" s="266"/>
      <c r="M2" s="264"/>
      <c r="N2" s="264"/>
      <c r="O2" s="267"/>
    </row>
    <row r="3" spans="1:15" hidden="1" x14ac:dyDescent="0.2">
      <c r="A3" s="11"/>
      <c r="B3" s="268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/>
    </row>
    <row r="4" spans="1:15" ht="35.25" hidden="1" customHeight="1" x14ac:dyDescent="0.2">
      <c r="A4" s="11"/>
      <c r="B4" s="268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70"/>
    </row>
    <row r="5" spans="1:15" ht="38.25" hidden="1" customHeight="1" thickBot="1" x14ac:dyDescent="0.25">
      <c r="A5" s="11"/>
      <c r="B5" s="132"/>
      <c r="C5" s="130"/>
      <c r="D5" s="130"/>
      <c r="E5" s="130"/>
      <c r="F5" s="130"/>
      <c r="G5" s="11"/>
      <c r="H5" s="11"/>
      <c r="I5" s="11"/>
      <c r="J5" s="11"/>
      <c r="K5" s="11"/>
      <c r="L5" s="11"/>
      <c r="M5" s="11"/>
      <c r="N5" s="11"/>
      <c r="O5" s="133"/>
    </row>
    <row r="6" spans="1:15" ht="12.75" customHeight="1" x14ac:dyDescent="0.2">
      <c r="A6" s="11"/>
      <c r="B6" s="239" t="s">
        <v>1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</row>
    <row r="7" spans="1:15" ht="0.75" customHeight="1" thickBot="1" x14ac:dyDescent="0.25">
      <c r="A7" s="11"/>
      <c r="B7" s="132"/>
      <c r="C7" s="130"/>
      <c r="D7" s="130"/>
      <c r="E7" s="130"/>
      <c r="F7" s="130"/>
      <c r="G7" s="11"/>
      <c r="H7" s="11"/>
      <c r="I7" s="11"/>
      <c r="J7" s="11"/>
      <c r="K7" s="11"/>
      <c r="L7" s="11"/>
      <c r="M7" s="11"/>
      <c r="N7" s="11"/>
      <c r="O7" s="133"/>
    </row>
    <row r="8" spans="1:15" ht="15" customHeight="1" x14ac:dyDescent="0.2">
      <c r="A8" s="11"/>
      <c r="B8" s="161" t="s">
        <v>2</v>
      </c>
      <c r="C8" s="274" t="s">
        <v>3</v>
      </c>
      <c r="D8" s="275"/>
      <c r="E8" s="275"/>
      <c r="F8" s="275"/>
      <c r="G8" s="275"/>
      <c r="H8" s="275"/>
      <c r="I8" s="163" t="s">
        <v>4</v>
      </c>
      <c r="J8" s="276" t="s">
        <v>5</v>
      </c>
      <c r="K8" s="276"/>
      <c r="L8" s="276"/>
      <c r="M8" s="276"/>
      <c r="N8" s="276"/>
      <c r="O8" s="277"/>
    </row>
    <row r="9" spans="1:15" ht="12" x14ac:dyDescent="0.2">
      <c r="A9" s="11"/>
      <c r="B9" s="161" t="s">
        <v>6</v>
      </c>
      <c r="C9" s="278" t="s">
        <v>7</v>
      </c>
      <c r="D9" s="278"/>
      <c r="E9" s="278"/>
      <c r="F9" s="278"/>
      <c r="G9" s="278"/>
      <c r="H9" s="278"/>
      <c r="I9" s="164" t="s">
        <v>8</v>
      </c>
      <c r="J9" s="2">
        <v>1403</v>
      </c>
      <c r="K9" s="3"/>
      <c r="L9" s="3"/>
      <c r="M9" s="3"/>
      <c r="N9" s="3"/>
      <c r="O9" s="4"/>
    </row>
    <row r="10" spans="1:15" ht="12" x14ac:dyDescent="0.2">
      <c r="A10" s="11"/>
      <c r="B10" s="162" t="s">
        <v>9</v>
      </c>
      <c r="C10" s="279" t="s">
        <v>10</v>
      </c>
      <c r="D10" s="278"/>
      <c r="E10" s="5"/>
      <c r="F10" s="5" t="s">
        <v>11</v>
      </c>
      <c r="G10" s="5"/>
      <c r="H10" s="5"/>
      <c r="I10" s="165" t="s">
        <v>12</v>
      </c>
      <c r="J10" s="6">
        <f>'Valoración Clasificación'!D63</f>
        <v>955</v>
      </c>
      <c r="K10" s="7"/>
      <c r="L10" s="7"/>
      <c r="M10" s="7"/>
      <c r="N10" s="7"/>
      <c r="O10" s="8"/>
    </row>
    <row r="11" spans="1:15" ht="15" customHeight="1" x14ac:dyDescent="0.2">
      <c r="A11" s="11"/>
      <c r="B11" s="280" t="s">
        <v>13</v>
      </c>
      <c r="C11" s="281"/>
      <c r="D11" s="282" t="str">
        <f>'Valoración Clasificación'!L63</f>
        <v>Nivel Jerárquico Superior</v>
      </c>
      <c r="E11" s="282"/>
      <c r="F11" s="282"/>
      <c r="G11" s="9" t="s">
        <v>14</v>
      </c>
      <c r="H11" s="78" t="s">
        <v>240</v>
      </c>
      <c r="I11" s="283"/>
      <c r="J11" s="284"/>
      <c r="K11" s="284"/>
      <c r="L11" s="284"/>
      <c r="M11" s="284"/>
      <c r="N11" s="284"/>
      <c r="O11" s="285"/>
    </row>
    <row r="12" spans="1:15" ht="15" customHeight="1" x14ac:dyDescent="0.2">
      <c r="A12" s="11"/>
      <c r="B12" s="280" t="s">
        <v>15</v>
      </c>
      <c r="C12" s="281"/>
      <c r="D12" s="289" t="s">
        <v>16</v>
      </c>
      <c r="E12" s="289"/>
      <c r="F12" s="289"/>
      <c r="G12" s="289"/>
      <c r="H12" s="289"/>
      <c r="I12" s="283"/>
      <c r="J12" s="284"/>
      <c r="K12" s="284"/>
      <c r="L12" s="284"/>
      <c r="M12" s="284"/>
      <c r="N12" s="284"/>
      <c r="O12" s="285"/>
    </row>
    <row r="13" spans="1:15" ht="15.75" customHeight="1" thickBot="1" x14ac:dyDescent="0.25">
      <c r="A13" s="11"/>
      <c r="B13" s="280" t="s">
        <v>17</v>
      </c>
      <c r="C13" s="281"/>
      <c r="D13" s="234">
        <v>42376</v>
      </c>
      <c r="E13" s="235"/>
      <c r="F13" s="235"/>
      <c r="G13" s="101"/>
      <c r="H13" s="77"/>
      <c r="I13" s="286"/>
      <c r="J13" s="287"/>
      <c r="K13" s="287"/>
      <c r="L13" s="287"/>
      <c r="M13" s="287"/>
      <c r="N13" s="287"/>
      <c r="O13" s="288"/>
    </row>
    <row r="14" spans="1:15" ht="12.75" customHeight="1" x14ac:dyDescent="0.2">
      <c r="A14" s="11"/>
      <c r="B14" s="290" t="s">
        <v>18</v>
      </c>
      <c r="C14" s="291"/>
      <c r="D14" s="291"/>
      <c r="E14" s="291"/>
      <c r="F14" s="291"/>
      <c r="G14" s="291"/>
      <c r="H14" s="291"/>
      <c r="I14" s="292"/>
      <c r="J14" s="292"/>
      <c r="K14" s="292"/>
      <c r="L14" s="292"/>
      <c r="M14" s="292"/>
      <c r="N14" s="292"/>
      <c r="O14" s="293"/>
    </row>
    <row r="15" spans="1:15" ht="13.5" customHeight="1" thickBot="1" x14ac:dyDescent="0.25">
      <c r="A15" s="11"/>
      <c r="B15" s="294" t="s">
        <v>19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6"/>
    </row>
    <row r="16" spans="1:15" ht="12" hidden="1" thickBot="1" x14ac:dyDescent="0.25">
      <c r="A16" s="11"/>
      <c r="B16" s="132"/>
      <c r="C16" s="130"/>
      <c r="D16" s="130"/>
      <c r="E16" s="130"/>
      <c r="F16" s="130"/>
      <c r="G16" s="11"/>
      <c r="H16" s="11"/>
      <c r="I16" s="11"/>
      <c r="J16" s="11"/>
      <c r="K16" s="11"/>
      <c r="L16" s="11"/>
      <c r="M16" s="11"/>
      <c r="N16" s="11"/>
      <c r="O16" s="133"/>
    </row>
    <row r="17" spans="1:17" ht="14.25" x14ac:dyDescent="0.2">
      <c r="A17" s="11"/>
      <c r="B17" s="229" t="s">
        <v>20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1"/>
    </row>
    <row r="18" spans="1:17" ht="12.75" customHeight="1" x14ac:dyDescent="0.2">
      <c r="A18" s="11"/>
      <c r="B18" s="232" t="s">
        <v>21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3"/>
    </row>
    <row r="19" spans="1:17" ht="12.75" x14ac:dyDescent="0.2">
      <c r="A19" s="11"/>
      <c r="B19" s="271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3"/>
    </row>
    <row r="20" spans="1:17" ht="12" thickBot="1" x14ac:dyDescent="0.25">
      <c r="A20" s="11"/>
      <c r="B20" s="236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8"/>
    </row>
    <row r="21" spans="1:17" ht="14.25" customHeight="1" thickBot="1" x14ac:dyDescent="0.25">
      <c r="A21" s="11"/>
      <c r="B21" s="239" t="s">
        <v>22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1"/>
    </row>
    <row r="22" spans="1:17" ht="12.75" thickBot="1" x14ac:dyDescent="0.25">
      <c r="A22" s="11"/>
      <c r="B22" s="166" t="s">
        <v>23</v>
      </c>
      <c r="C22" s="242" t="s">
        <v>24</v>
      </c>
      <c r="D22" s="243"/>
      <c r="E22" s="244"/>
      <c r="F22" s="242" t="s">
        <v>25</v>
      </c>
      <c r="G22" s="243"/>
      <c r="H22" s="243"/>
      <c r="I22" s="243"/>
      <c r="J22" s="245"/>
      <c r="K22" s="167" t="s">
        <v>26</v>
      </c>
      <c r="L22" s="167" t="s">
        <v>27</v>
      </c>
      <c r="M22" s="167" t="s">
        <v>28</v>
      </c>
      <c r="N22" s="167" t="s">
        <v>29</v>
      </c>
      <c r="O22" s="168" t="s">
        <v>30</v>
      </c>
    </row>
    <row r="23" spans="1:17" ht="24" customHeight="1" x14ac:dyDescent="0.2">
      <c r="A23" s="10"/>
      <c r="B23" s="140">
        <v>1</v>
      </c>
      <c r="C23" s="246" t="s">
        <v>234</v>
      </c>
      <c r="D23" s="247"/>
      <c r="E23" s="248"/>
      <c r="F23" s="249" t="s">
        <v>235</v>
      </c>
      <c r="G23" s="250"/>
      <c r="H23" s="250"/>
      <c r="I23" s="250"/>
      <c r="J23" s="251"/>
      <c r="K23" s="141">
        <v>5</v>
      </c>
      <c r="L23" s="141">
        <v>5</v>
      </c>
      <c r="M23" s="141">
        <v>5</v>
      </c>
      <c r="N23" s="141">
        <f t="shared" ref="N23:N29" si="0">K23+(L23*M23)</f>
        <v>30</v>
      </c>
      <c r="O23" s="142" t="s">
        <v>31</v>
      </c>
    </row>
    <row r="24" spans="1:17" ht="23.25" customHeight="1" x14ac:dyDescent="0.2">
      <c r="A24" s="10"/>
      <c r="B24" s="143">
        <v>2</v>
      </c>
      <c r="C24" s="209" t="s">
        <v>32</v>
      </c>
      <c r="D24" s="210"/>
      <c r="E24" s="211"/>
      <c r="F24" s="212" t="s">
        <v>236</v>
      </c>
      <c r="G24" s="213"/>
      <c r="H24" s="213"/>
      <c r="I24" s="213"/>
      <c r="J24" s="214"/>
      <c r="K24" s="144">
        <v>1</v>
      </c>
      <c r="L24" s="144">
        <v>4</v>
      </c>
      <c r="M24" s="144">
        <v>5</v>
      </c>
      <c r="N24" s="144">
        <f t="shared" si="0"/>
        <v>21</v>
      </c>
      <c r="O24" s="145" t="s">
        <v>31</v>
      </c>
    </row>
    <row r="25" spans="1:17" ht="24" customHeight="1" x14ac:dyDescent="0.2">
      <c r="A25" s="10"/>
      <c r="B25" s="143">
        <v>3</v>
      </c>
      <c r="C25" s="209" t="s">
        <v>233</v>
      </c>
      <c r="D25" s="210"/>
      <c r="E25" s="211"/>
      <c r="F25" s="212" t="s">
        <v>237</v>
      </c>
      <c r="G25" s="213"/>
      <c r="H25" s="213"/>
      <c r="I25" s="213"/>
      <c r="J25" s="214"/>
      <c r="K25" s="144">
        <v>5</v>
      </c>
      <c r="L25" s="144">
        <v>5</v>
      </c>
      <c r="M25" s="144">
        <v>5</v>
      </c>
      <c r="N25" s="144">
        <f t="shared" si="0"/>
        <v>30</v>
      </c>
      <c r="O25" s="145" t="s">
        <v>31</v>
      </c>
      <c r="P25" s="131">
        <f>SUM(N23:N25)</f>
        <v>81</v>
      </c>
      <c r="Q25" s="131">
        <f>P25/3</f>
        <v>27</v>
      </c>
    </row>
    <row r="26" spans="1:17" ht="24" customHeight="1" x14ac:dyDescent="0.2">
      <c r="A26" s="10"/>
      <c r="B26" s="143">
        <v>4</v>
      </c>
      <c r="C26" s="209"/>
      <c r="D26" s="210"/>
      <c r="E26" s="211"/>
      <c r="F26" s="212" t="s">
        <v>239</v>
      </c>
      <c r="G26" s="213"/>
      <c r="H26" s="213"/>
      <c r="I26" s="213"/>
      <c r="J26" s="214"/>
      <c r="K26" s="144"/>
      <c r="L26" s="144"/>
      <c r="M26" s="144"/>
      <c r="N26" s="144">
        <f t="shared" si="0"/>
        <v>0</v>
      </c>
      <c r="O26" s="145"/>
    </row>
    <row r="27" spans="1:17" ht="24.75" customHeight="1" x14ac:dyDescent="0.2">
      <c r="A27" s="10"/>
      <c r="B27" s="143">
        <v>5</v>
      </c>
      <c r="C27" s="220"/>
      <c r="D27" s="221"/>
      <c r="E27" s="222"/>
      <c r="F27" s="212"/>
      <c r="G27" s="213"/>
      <c r="H27" s="213"/>
      <c r="I27" s="213"/>
      <c r="J27" s="214"/>
      <c r="K27" s="144"/>
      <c r="L27" s="144"/>
      <c r="M27" s="144"/>
      <c r="N27" s="144">
        <f t="shared" si="0"/>
        <v>0</v>
      </c>
      <c r="O27" s="145"/>
    </row>
    <row r="28" spans="1:17" ht="12.75" x14ac:dyDescent="0.2">
      <c r="A28" s="10"/>
      <c r="B28" s="143">
        <v>6</v>
      </c>
      <c r="C28" s="220"/>
      <c r="D28" s="221"/>
      <c r="E28" s="222"/>
      <c r="F28" s="212"/>
      <c r="G28" s="213"/>
      <c r="H28" s="213"/>
      <c r="I28" s="213"/>
      <c r="J28" s="214"/>
      <c r="K28" s="144"/>
      <c r="L28" s="144"/>
      <c r="M28" s="144"/>
      <c r="N28" s="144">
        <f t="shared" si="0"/>
        <v>0</v>
      </c>
      <c r="O28" s="145"/>
    </row>
    <row r="29" spans="1:17" ht="12.75" thickBot="1" x14ac:dyDescent="0.25">
      <c r="A29" s="10"/>
      <c r="B29" s="143">
        <v>7</v>
      </c>
      <c r="C29" s="220"/>
      <c r="D29" s="221"/>
      <c r="E29" s="222"/>
      <c r="F29" s="220"/>
      <c r="G29" s="221"/>
      <c r="H29" s="221"/>
      <c r="I29" s="221"/>
      <c r="J29" s="222"/>
      <c r="K29" s="144"/>
      <c r="L29" s="144"/>
      <c r="M29" s="144"/>
      <c r="N29" s="144">
        <f t="shared" si="0"/>
        <v>0</v>
      </c>
      <c r="O29" s="145"/>
    </row>
    <row r="30" spans="1:17" x14ac:dyDescent="0.2">
      <c r="A30" s="11"/>
      <c r="B30" s="223" t="s">
        <v>33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5"/>
    </row>
    <row r="31" spans="1:17" ht="21.75" customHeight="1" x14ac:dyDescent="0.2">
      <c r="A31" s="11"/>
      <c r="B31" s="226" t="s">
        <v>34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8"/>
    </row>
    <row r="32" spans="1:17" ht="12" thickBot="1" x14ac:dyDescent="0.25">
      <c r="A32" s="11"/>
      <c r="B32" s="226" t="s">
        <v>35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8"/>
    </row>
    <row r="33" spans="1:15" ht="12" hidden="1" thickBot="1" x14ac:dyDescent="0.25">
      <c r="A33" s="11"/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</row>
    <row r="34" spans="1:15" ht="12" x14ac:dyDescent="0.2">
      <c r="A34" s="11"/>
      <c r="B34" s="215" t="s">
        <v>36</v>
      </c>
      <c r="C34" s="216"/>
      <c r="D34" s="216"/>
      <c r="E34" s="216"/>
      <c r="F34" s="216"/>
      <c r="G34" s="216"/>
      <c r="H34" s="217"/>
      <c r="I34" s="218" t="s">
        <v>37</v>
      </c>
      <c r="J34" s="216"/>
      <c r="K34" s="216"/>
      <c r="L34" s="216"/>
      <c r="M34" s="216"/>
      <c r="N34" s="216"/>
      <c r="O34" s="219"/>
    </row>
    <row r="35" spans="1:15" ht="21.75" customHeight="1" x14ac:dyDescent="0.2">
      <c r="A35" s="11"/>
      <c r="B35" s="194" t="s">
        <v>38</v>
      </c>
      <c r="C35" s="195"/>
      <c r="D35" s="195"/>
      <c r="E35" s="195"/>
      <c r="F35" s="195"/>
      <c r="G35" s="195"/>
      <c r="H35" s="196"/>
      <c r="I35" s="197" t="s">
        <v>39</v>
      </c>
      <c r="J35" s="198"/>
      <c r="K35" s="198"/>
      <c r="L35" s="198"/>
      <c r="M35" s="198"/>
      <c r="N35" s="198"/>
      <c r="O35" s="199"/>
    </row>
    <row r="36" spans="1:15" ht="20.25" customHeight="1" x14ac:dyDescent="0.2">
      <c r="A36" s="11"/>
      <c r="B36" s="200" t="s">
        <v>40</v>
      </c>
      <c r="C36" s="201"/>
      <c r="D36" s="201"/>
      <c r="E36" s="201"/>
      <c r="F36" s="201"/>
      <c r="G36" s="201"/>
      <c r="H36" s="202"/>
      <c r="I36" s="203" t="s">
        <v>41</v>
      </c>
      <c r="J36" s="204"/>
      <c r="K36" s="204"/>
      <c r="L36" s="204"/>
      <c r="M36" s="204"/>
      <c r="N36" s="204"/>
      <c r="O36" s="205"/>
    </row>
    <row r="37" spans="1:15" s="135" customFormat="1" ht="36.75" customHeight="1" x14ac:dyDescent="0.25">
      <c r="A37" s="134"/>
      <c r="B37" s="169" t="s">
        <v>42</v>
      </c>
      <c r="C37" s="206" t="s">
        <v>43</v>
      </c>
      <c r="D37" s="206"/>
      <c r="E37" s="206"/>
      <c r="F37" s="206"/>
      <c r="G37" s="206"/>
      <c r="H37" s="206"/>
      <c r="I37" s="181" t="s">
        <v>44</v>
      </c>
      <c r="J37" s="207" t="s">
        <v>45</v>
      </c>
      <c r="K37" s="207"/>
      <c r="L37" s="207"/>
      <c r="M37" s="207"/>
      <c r="N37" s="207"/>
      <c r="O37" s="208"/>
    </row>
    <row r="38" spans="1:15" ht="24" customHeight="1" x14ac:dyDescent="0.2">
      <c r="A38" s="10"/>
      <c r="B38" s="169" t="s">
        <v>46</v>
      </c>
      <c r="C38" s="190" t="s">
        <v>47</v>
      </c>
      <c r="D38" s="190"/>
      <c r="E38" s="190"/>
      <c r="F38" s="190"/>
      <c r="G38" s="190"/>
      <c r="H38" s="190"/>
      <c r="I38" s="136"/>
      <c r="J38" s="136"/>
      <c r="K38" s="136"/>
      <c r="L38" s="136"/>
      <c r="M38" s="136"/>
      <c r="N38" s="136"/>
      <c r="O38" s="137"/>
    </row>
    <row r="39" spans="1:15" ht="24" customHeight="1" thickBot="1" x14ac:dyDescent="0.25">
      <c r="A39" s="11"/>
      <c r="B39" s="170" t="s">
        <v>48</v>
      </c>
      <c r="C39" s="191" t="s">
        <v>49</v>
      </c>
      <c r="D39" s="191"/>
      <c r="E39" s="191"/>
      <c r="F39" s="191"/>
      <c r="G39" s="191"/>
      <c r="H39" s="191"/>
      <c r="I39" s="138"/>
      <c r="J39" s="138"/>
      <c r="K39" s="192" t="s">
        <v>50</v>
      </c>
      <c r="L39" s="192"/>
      <c r="M39" s="192" t="s">
        <v>51</v>
      </c>
      <c r="N39" s="192"/>
      <c r="O39" s="193"/>
    </row>
    <row r="40" spans="1:15" ht="16.5" hidden="1" customHeight="1" thickBot="1" x14ac:dyDescent="0.25">
      <c r="A40" s="11"/>
      <c r="B40" s="146"/>
      <c r="C40" s="147"/>
      <c r="D40" s="147"/>
      <c r="E40" s="147"/>
      <c r="F40" s="147"/>
      <c r="G40" s="147"/>
      <c r="H40" s="147"/>
      <c r="I40" s="136"/>
      <c r="J40" s="136"/>
      <c r="K40" s="148"/>
      <c r="L40" s="148"/>
      <c r="M40" s="148"/>
      <c r="N40" s="148"/>
      <c r="O40" s="149"/>
    </row>
    <row r="41" spans="1:15" s="139" customFormat="1" ht="15" thickBot="1" x14ac:dyDescent="0.25">
      <c r="A41" s="11"/>
      <c r="B41" s="239" t="s">
        <v>52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1"/>
    </row>
    <row r="42" spans="1:15" ht="13.5" hidden="1" thickBot="1" x14ac:dyDescent="0.25">
      <c r="B42" s="127"/>
      <c r="C42" s="128"/>
      <c r="D42" s="128"/>
      <c r="E42" s="128"/>
      <c r="F42" s="128"/>
      <c r="G42" s="1"/>
      <c r="H42" s="1"/>
      <c r="I42" s="1"/>
      <c r="J42" s="1"/>
      <c r="K42" s="1"/>
      <c r="L42" s="1"/>
      <c r="M42" s="1"/>
      <c r="N42" s="1"/>
      <c r="O42" s="75"/>
    </row>
    <row r="43" spans="1:15" ht="24" customHeight="1" thickBot="1" x14ac:dyDescent="0.25">
      <c r="B43" s="254" t="s">
        <v>53</v>
      </c>
      <c r="C43" s="255"/>
      <c r="D43" s="255"/>
      <c r="E43" s="255"/>
      <c r="F43" s="255"/>
      <c r="G43" s="255"/>
      <c r="H43" s="255"/>
      <c r="I43" s="256"/>
      <c r="J43" s="252" t="s">
        <v>54</v>
      </c>
      <c r="K43" s="252"/>
      <c r="L43" s="252"/>
      <c r="M43" s="252"/>
      <c r="N43" s="252"/>
      <c r="O43" s="253"/>
    </row>
    <row r="44" spans="1:15" ht="26.25" customHeight="1" x14ac:dyDescent="0.2">
      <c r="B44" s="12">
        <v>1</v>
      </c>
      <c r="C44" s="257" t="str">
        <f t="shared" ref="C44:C50" si="1">F23</f>
        <v>Programa caja y realiza pagos (registros y asientos contables).</v>
      </c>
      <c r="D44" s="258"/>
      <c r="E44" s="258"/>
      <c r="F44" s="258"/>
      <c r="G44" s="258"/>
      <c r="H44" s="258"/>
      <c r="I44" s="259"/>
      <c r="J44" s="260" t="s">
        <v>238</v>
      </c>
      <c r="K44" s="261"/>
      <c r="L44" s="261"/>
      <c r="M44" s="261"/>
      <c r="N44" s="261"/>
      <c r="O44" s="262"/>
    </row>
    <row r="45" spans="1:15" ht="25.5" customHeight="1" x14ac:dyDescent="0.2">
      <c r="B45" s="13">
        <v>2</v>
      </c>
      <c r="C45" s="297" t="str">
        <f t="shared" si="1"/>
        <v>Cobra rentas por servicios de la Prefectura (Recaudación de ingresos, títulos de crédito y depósitos de ingresos).</v>
      </c>
      <c r="D45" s="298"/>
      <c r="E45" s="298"/>
      <c r="F45" s="298"/>
      <c r="G45" s="298"/>
      <c r="H45" s="298"/>
      <c r="I45" s="299"/>
      <c r="J45" s="303"/>
      <c r="K45" s="304"/>
      <c r="L45" s="304"/>
      <c r="M45" s="304"/>
      <c r="N45" s="304"/>
      <c r="O45" s="305"/>
    </row>
    <row r="46" spans="1:15" ht="26.25" customHeight="1" x14ac:dyDescent="0.2">
      <c r="B46" s="14">
        <v>3</v>
      </c>
      <c r="C46" s="297" t="str">
        <f t="shared" si="1"/>
        <v>Custodia y supervisa garantías y ejerce la acción coactiva; y,</v>
      </c>
      <c r="D46" s="298"/>
      <c r="E46" s="298"/>
      <c r="F46" s="298"/>
      <c r="G46" s="298"/>
      <c r="H46" s="298"/>
      <c r="I46" s="299"/>
      <c r="J46" s="303"/>
      <c r="K46" s="304"/>
      <c r="L46" s="304"/>
      <c r="M46" s="304"/>
      <c r="N46" s="304"/>
      <c r="O46" s="305"/>
    </row>
    <row r="47" spans="1:15" ht="25.5" customHeight="1" x14ac:dyDescent="0.2">
      <c r="B47" s="13">
        <v>4</v>
      </c>
      <c r="C47" s="297" t="str">
        <f t="shared" ref="C47" si="2">F26</f>
        <v>Los demás productos y actividades asignadas por las leyes, normas internas y por el Director Financiero.</v>
      </c>
      <c r="D47" s="298"/>
      <c r="E47" s="298"/>
      <c r="F47" s="298"/>
      <c r="G47" s="298"/>
      <c r="H47" s="298"/>
      <c r="I47" s="299"/>
      <c r="J47" s="303"/>
      <c r="K47" s="304"/>
      <c r="L47" s="304"/>
      <c r="M47" s="304"/>
      <c r="N47" s="304"/>
      <c r="O47" s="305"/>
    </row>
    <row r="48" spans="1:15" ht="24.75" customHeight="1" x14ac:dyDescent="0.2">
      <c r="B48" s="13">
        <v>5</v>
      </c>
      <c r="C48" s="297">
        <f t="shared" si="1"/>
        <v>0</v>
      </c>
      <c r="D48" s="298"/>
      <c r="E48" s="298"/>
      <c r="F48" s="298"/>
      <c r="G48" s="298"/>
      <c r="H48" s="298"/>
      <c r="I48" s="299"/>
      <c r="J48" s="303"/>
      <c r="K48" s="304"/>
      <c r="L48" s="304"/>
      <c r="M48" s="304"/>
      <c r="N48" s="304"/>
      <c r="O48" s="305"/>
    </row>
    <row r="49" spans="2:15" ht="15" customHeight="1" x14ac:dyDescent="0.2">
      <c r="B49" s="15">
        <v>6</v>
      </c>
      <c r="C49" s="297">
        <f t="shared" si="1"/>
        <v>0</v>
      </c>
      <c r="D49" s="298"/>
      <c r="E49" s="298"/>
      <c r="F49" s="298"/>
      <c r="G49" s="298"/>
      <c r="H49" s="298"/>
      <c r="I49" s="299"/>
      <c r="J49" s="303"/>
      <c r="K49" s="304"/>
      <c r="L49" s="304"/>
      <c r="M49" s="304"/>
      <c r="N49" s="304"/>
      <c r="O49" s="305"/>
    </row>
    <row r="50" spans="2:15" ht="15.75" customHeight="1" thickBot="1" x14ac:dyDescent="0.25">
      <c r="B50" s="15">
        <v>7</v>
      </c>
      <c r="C50" s="300">
        <f t="shared" si="1"/>
        <v>0</v>
      </c>
      <c r="D50" s="301"/>
      <c r="E50" s="301"/>
      <c r="F50" s="301"/>
      <c r="G50" s="301"/>
      <c r="H50" s="301"/>
      <c r="I50" s="302"/>
      <c r="J50" s="303"/>
      <c r="K50" s="304"/>
      <c r="L50" s="304"/>
      <c r="M50" s="304"/>
      <c r="N50" s="304"/>
      <c r="O50" s="305"/>
    </row>
    <row r="51" spans="2:15" ht="12.75" hidden="1" thickBot="1" x14ac:dyDescent="0.25">
      <c r="B51" s="9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7"/>
    </row>
    <row r="52" spans="2:15" ht="15" thickBot="1" x14ac:dyDescent="0.25">
      <c r="B52" s="312" t="s">
        <v>55</v>
      </c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4"/>
    </row>
    <row r="53" spans="2:15" ht="12.75" hidden="1" thickBot="1" x14ac:dyDescent="0.25">
      <c r="B53" s="94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5"/>
    </row>
    <row r="54" spans="2:15" ht="12.75" thickBot="1" x14ac:dyDescent="0.25">
      <c r="B54" s="315" t="s">
        <v>56</v>
      </c>
      <c r="C54" s="316"/>
      <c r="D54" s="316"/>
      <c r="E54" s="316"/>
      <c r="F54" s="316"/>
      <c r="G54" s="316"/>
      <c r="H54" s="317"/>
      <c r="I54" s="318" t="s">
        <v>57</v>
      </c>
      <c r="J54" s="319"/>
      <c r="K54" s="319"/>
      <c r="L54" s="319"/>
      <c r="M54" s="319"/>
      <c r="N54" s="319"/>
      <c r="O54" s="320"/>
    </row>
    <row r="55" spans="2:15" ht="12" x14ac:dyDescent="0.2">
      <c r="B55" s="306" t="str">
        <f>C23</f>
        <v>Políticas administración recursos de caja</v>
      </c>
      <c r="C55" s="307"/>
      <c r="D55" s="307"/>
      <c r="E55" s="307"/>
      <c r="F55" s="307"/>
      <c r="G55" s="307"/>
      <c r="H55" s="308"/>
      <c r="I55" s="306" t="s">
        <v>58</v>
      </c>
      <c r="J55" s="307"/>
      <c r="K55" s="307"/>
      <c r="L55" s="307"/>
      <c r="M55" s="307"/>
      <c r="N55" s="307"/>
      <c r="O55" s="308"/>
    </row>
    <row r="56" spans="2:15" ht="12" x14ac:dyDescent="0.2">
      <c r="B56" s="309" t="str">
        <f t="shared" ref="B56:B61" si="3">C24</f>
        <v>Acciones prejudiciales y gestión de coactivas</v>
      </c>
      <c r="C56" s="310"/>
      <c r="D56" s="310"/>
      <c r="E56" s="310"/>
      <c r="F56" s="310"/>
      <c r="G56" s="310"/>
      <c r="H56" s="311"/>
      <c r="I56" s="309" t="s">
        <v>59</v>
      </c>
      <c r="J56" s="310"/>
      <c r="K56" s="310"/>
      <c r="L56" s="310"/>
      <c r="M56" s="310"/>
      <c r="N56" s="310"/>
      <c r="O56" s="311"/>
    </row>
    <row r="57" spans="2:15" ht="12" x14ac:dyDescent="0.2">
      <c r="B57" s="309" t="str">
        <f t="shared" si="3"/>
        <v>Programación de flujos de caja</v>
      </c>
      <c r="C57" s="310"/>
      <c r="D57" s="310"/>
      <c r="E57" s="310"/>
      <c r="F57" s="310"/>
      <c r="G57" s="310"/>
      <c r="H57" s="311"/>
      <c r="I57" s="309"/>
      <c r="J57" s="310"/>
      <c r="K57" s="310"/>
      <c r="L57" s="310"/>
      <c r="M57" s="310"/>
      <c r="N57" s="310"/>
      <c r="O57" s="311"/>
    </row>
    <row r="58" spans="2:15" ht="12" x14ac:dyDescent="0.2">
      <c r="B58" s="309">
        <f t="shared" si="3"/>
        <v>0</v>
      </c>
      <c r="C58" s="310"/>
      <c r="D58" s="310"/>
      <c r="E58" s="310"/>
      <c r="F58" s="310"/>
      <c r="G58" s="310"/>
      <c r="H58" s="311"/>
      <c r="I58" s="309"/>
      <c r="J58" s="310"/>
      <c r="K58" s="310"/>
      <c r="L58" s="310"/>
      <c r="M58" s="310"/>
      <c r="N58" s="310"/>
      <c r="O58" s="311"/>
    </row>
    <row r="59" spans="2:15" ht="12" x14ac:dyDescent="0.2">
      <c r="B59" s="309">
        <f t="shared" si="3"/>
        <v>0</v>
      </c>
      <c r="C59" s="310"/>
      <c r="D59" s="310"/>
      <c r="E59" s="310"/>
      <c r="F59" s="310"/>
      <c r="G59" s="310"/>
      <c r="H59" s="311"/>
      <c r="I59" s="309"/>
      <c r="J59" s="310"/>
      <c r="K59" s="310"/>
      <c r="L59" s="310"/>
      <c r="M59" s="310"/>
      <c r="N59" s="310"/>
      <c r="O59" s="311"/>
    </row>
    <row r="60" spans="2:15" ht="12" x14ac:dyDescent="0.2">
      <c r="B60" s="309">
        <f t="shared" si="3"/>
        <v>0</v>
      </c>
      <c r="C60" s="310"/>
      <c r="D60" s="310"/>
      <c r="E60" s="310"/>
      <c r="F60" s="310"/>
      <c r="G60" s="310"/>
      <c r="H60" s="311"/>
      <c r="I60" s="309"/>
      <c r="J60" s="310"/>
      <c r="K60" s="310"/>
      <c r="L60" s="310"/>
      <c r="M60" s="310"/>
      <c r="N60" s="310"/>
      <c r="O60" s="311"/>
    </row>
    <row r="61" spans="2:15" ht="12.75" thickBot="1" x14ac:dyDescent="0.25">
      <c r="B61" s="321">
        <f t="shared" si="3"/>
        <v>0</v>
      </c>
      <c r="C61" s="322"/>
      <c r="D61" s="322"/>
      <c r="E61" s="322"/>
      <c r="F61" s="322"/>
      <c r="G61" s="322"/>
      <c r="H61" s="323"/>
      <c r="I61" s="321"/>
      <c r="J61" s="322"/>
      <c r="K61" s="322"/>
      <c r="L61" s="322"/>
      <c r="M61" s="322"/>
      <c r="N61" s="322"/>
      <c r="O61" s="323"/>
    </row>
    <row r="62" spans="2:15" ht="25.5" customHeight="1" thickBot="1" x14ac:dyDescent="0.25">
      <c r="B62" s="324" t="s">
        <v>60</v>
      </c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6"/>
    </row>
    <row r="63" spans="2:15" ht="15.75" thickBot="1" x14ac:dyDescent="0.25">
      <c r="B63" s="339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1"/>
    </row>
    <row r="64" spans="2:15" ht="12.75" hidden="1" thickBot="1" x14ac:dyDescent="0.25">
      <c r="B64" s="92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93"/>
    </row>
    <row r="65" spans="2:15" ht="26.25" customHeight="1" thickBot="1" x14ac:dyDescent="0.25">
      <c r="B65" s="254" t="s">
        <v>61</v>
      </c>
      <c r="C65" s="255"/>
      <c r="D65" s="255"/>
      <c r="E65" s="255"/>
      <c r="F65" s="255"/>
      <c r="G65" s="255"/>
      <c r="H65" s="256"/>
      <c r="I65" s="318" t="s">
        <v>62</v>
      </c>
      <c r="J65" s="319"/>
      <c r="K65" s="319"/>
      <c r="L65" s="319"/>
      <c r="M65" s="319"/>
      <c r="N65" s="319"/>
      <c r="O65" s="320"/>
    </row>
    <row r="66" spans="2:15" ht="13.5" thickBot="1" x14ac:dyDescent="0.25">
      <c r="B66" s="348" t="s">
        <v>63</v>
      </c>
      <c r="C66" s="349"/>
      <c r="D66" s="349"/>
      <c r="E66" s="349"/>
      <c r="F66" s="349"/>
      <c r="G66" s="349"/>
      <c r="H66" s="350"/>
      <c r="I66" s="348" t="s">
        <v>64</v>
      </c>
      <c r="J66" s="349"/>
      <c r="K66" s="349"/>
      <c r="L66" s="349"/>
      <c r="M66" s="349"/>
      <c r="N66" s="349"/>
      <c r="O66" s="350"/>
    </row>
    <row r="67" spans="2:15" ht="15.75" thickBot="1" x14ac:dyDescent="0.25">
      <c r="B67" s="339" t="s">
        <v>65</v>
      </c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1"/>
    </row>
    <row r="68" spans="2:15" ht="12.75" hidden="1" thickBot="1" x14ac:dyDescent="0.25">
      <c r="B68" s="92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93"/>
    </row>
    <row r="69" spans="2:15" ht="12.75" thickBot="1" x14ac:dyDescent="0.25">
      <c r="B69" s="315" t="s">
        <v>66</v>
      </c>
      <c r="C69" s="316"/>
      <c r="D69" s="316"/>
      <c r="E69" s="316"/>
      <c r="F69" s="316"/>
      <c r="G69" s="316"/>
      <c r="H69" s="317"/>
      <c r="I69" s="315" t="s">
        <v>67</v>
      </c>
      <c r="J69" s="316"/>
      <c r="K69" s="316"/>
      <c r="L69" s="316"/>
      <c r="M69" s="316"/>
      <c r="N69" s="316"/>
      <c r="O69" s="317"/>
    </row>
    <row r="70" spans="2:15" ht="12.75" x14ac:dyDescent="0.2">
      <c r="B70" s="342" t="s">
        <v>68</v>
      </c>
      <c r="C70" s="343"/>
      <c r="D70" s="343"/>
      <c r="E70" s="343"/>
      <c r="F70" s="343"/>
      <c r="G70" s="343"/>
      <c r="H70" s="344"/>
      <c r="I70" s="345" t="s">
        <v>69</v>
      </c>
      <c r="J70" s="346"/>
      <c r="K70" s="346"/>
      <c r="L70" s="346"/>
      <c r="M70" s="346"/>
      <c r="N70" s="346"/>
      <c r="O70" s="347"/>
    </row>
    <row r="71" spans="2:15" ht="15" customHeight="1" x14ac:dyDescent="0.2">
      <c r="B71" s="333" t="s">
        <v>70</v>
      </c>
      <c r="C71" s="334"/>
      <c r="D71" s="334"/>
      <c r="E71" s="334"/>
      <c r="F71" s="334"/>
      <c r="G71" s="334"/>
      <c r="H71" s="335"/>
      <c r="I71" s="330" t="s">
        <v>71</v>
      </c>
      <c r="J71" s="331"/>
      <c r="K71" s="331"/>
      <c r="L71" s="331"/>
      <c r="M71" s="331"/>
      <c r="N71" s="331"/>
      <c r="O71" s="332"/>
    </row>
    <row r="72" spans="2:15" ht="15.75" customHeight="1" thickBot="1" x14ac:dyDescent="0.25">
      <c r="B72" s="336"/>
      <c r="C72" s="337"/>
      <c r="D72" s="337"/>
      <c r="E72" s="337"/>
      <c r="F72" s="337"/>
      <c r="G72" s="337"/>
      <c r="H72" s="338"/>
      <c r="I72" s="327"/>
      <c r="J72" s="328"/>
      <c r="K72" s="328"/>
      <c r="L72" s="328"/>
      <c r="M72" s="328"/>
      <c r="N72" s="328"/>
      <c r="O72" s="329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B28" sqref="B28:G28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128"/>
      <c r="C1" s="128"/>
      <c r="D1" s="128"/>
      <c r="E1" s="128"/>
      <c r="F1" s="128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399"/>
      <c r="C2" s="400"/>
      <c r="D2" s="400"/>
      <c r="E2" s="265" t="s">
        <v>0</v>
      </c>
      <c r="F2" s="266"/>
      <c r="G2" s="266"/>
      <c r="H2" s="266"/>
      <c r="I2" s="266"/>
      <c r="J2" s="266"/>
      <c r="K2" s="266"/>
      <c r="L2" s="266"/>
      <c r="M2" s="400"/>
      <c r="N2" s="400"/>
      <c r="O2" s="401"/>
    </row>
    <row r="3" spans="1:15" ht="15.75" thickBot="1" x14ac:dyDescent="0.3">
      <c r="A3" s="1"/>
      <c r="B3" s="378" t="s">
        <v>72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80"/>
    </row>
    <row r="4" spans="1:15" ht="15.75" hidden="1" thickBot="1" x14ac:dyDescent="0.3">
      <c r="A4" s="1"/>
      <c r="B4" s="98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9"/>
    </row>
    <row r="5" spans="1:15" ht="15.75" thickBot="1" x14ac:dyDescent="0.3">
      <c r="A5" s="1"/>
      <c r="B5" s="402" t="s">
        <v>73</v>
      </c>
      <c r="C5" s="403"/>
      <c r="D5" s="403"/>
      <c r="E5" s="403"/>
      <c r="F5" s="403"/>
      <c r="G5" s="404"/>
      <c r="H5" s="402" t="s">
        <v>74</v>
      </c>
      <c r="I5" s="403"/>
      <c r="J5" s="403"/>
      <c r="K5" s="403"/>
      <c r="L5" s="404"/>
      <c r="M5" s="318" t="s">
        <v>75</v>
      </c>
      <c r="N5" s="319"/>
      <c r="O5" s="320"/>
    </row>
    <row r="6" spans="1:15" ht="15.75" thickBot="1" x14ac:dyDescent="0.3">
      <c r="A6" s="1"/>
      <c r="B6" s="405"/>
      <c r="C6" s="406"/>
      <c r="D6" s="406"/>
      <c r="E6" s="406"/>
      <c r="F6" s="406"/>
      <c r="G6" s="407"/>
      <c r="H6" s="405"/>
      <c r="I6" s="406"/>
      <c r="J6" s="406"/>
      <c r="K6" s="406"/>
      <c r="L6" s="407"/>
      <c r="M6" s="171" t="s">
        <v>76</v>
      </c>
      <c r="N6" s="171" t="s">
        <v>77</v>
      </c>
      <c r="O6" s="172" t="s">
        <v>78</v>
      </c>
    </row>
    <row r="7" spans="1:15" ht="27.75" customHeight="1" x14ac:dyDescent="0.25">
      <c r="A7" s="1"/>
      <c r="B7" s="356" t="s">
        <v>79</v>
      </c>
      <c r="C7" s="356"/>
      <c r="D7" s="356"/>
      <c r="E7" s="356"/>
      <c r="F7" s="356"/>
      <c r="G7" s="357"/>
      <c r="H7" s="353" t="s">
        <v>80</v>
      </c>
      <c r="I7" s="354"/>
      <c r="J7" s="354"/>
      <c r="K7" s="354"/>
      <c r="L7" s="355"/>
      <c r="M7" s="19" t="s">
        <v>81</v>
      </c>
      <c r="N7" s="19"/>
      <c r="O7" s="19"/>
    </row>
    <row r="8" spans="1:15" ht="26.25" customHeight="1" x14ac:dyDescent="0.25">
      <c r="A8" s="1"/>
      <c r="B8" s="356" t="s">
        <v>82</v>
      </c>
      <c r="C8" s="356"/>
      <c r="D8" s="356"/>
      <c r="E8" s="356"/>
      <c r="F8" s="356"/>
      <c r="G8" s="357"/>
      <c r="H8" s="358" t="s">
        <v>83</v>
      </c>
      <c r="I8" s="359"/>
      <c r="J8" s="359"/>
      <c r="K8" s="359"/>
      <c r="L8" s="360"/>
      <c r="M8" s="20" t="s">
        <v>81</v>
      </c>
      <c r="N8" s="20"/>
      <c r="O8" s="20"/>
    </row>
    <row r="9" spans="1:15" ht="28.5" customHeight="1" x14ac:dyDescent="0.25">
      <c r="A9" s="1"/>
      <c r="B9" s="356" t="s">
        <v>84</v>
      </c>
      <c r="C9" s="356"/>
      <c r="D9" s="356"/>
      <c r="E9" s="356"/>
      <c r="F9" s="356"/>
      <c r="G9" s="357"/>
      <c r="H9" s="411" t="s">
        <v>85</v>
      </c>
      <c r="I9" s="412"/>
      <c r="J9" s="412"/>
      <c r="K9" s="412"/>
      <c r="L9" s="413"/>
      <c r="M9" s="20" t="s">
        <v>81</v>
      </c>
      <c r="N9" s="21"/>
      <c r="O9" s="20"/>
    </row>
    <row r="10" spans="1:15" ht="26.25" customHeight="1" thickBot="1" x14ac:dyDescent="0.3">
      <c r="A10" s="1"/>
      <c r="B10" s="414" t="s">
        <v>86</v>
      </c>
      <c r="C10" s="414"/>
      <c r="D10" s="414"/>
      <c r="E10" s="414"/>
      <c r="F10" s="414"/>
      <c r="G10" s="415"/>
      <c r="H10" s="369" t="s">
        <v>87</v>
      </c>
      <c r="I10" s="370"/>
      <c r="J10" s="370"/>
      <c r="K10" s="370"/>
      <c r="L10" s="371"/>
      <c r="M10" s="22" t="s">
        <v>81</v>
      </c>
      <c r="N10" s="23"/>
      <c r="O10" s="24"/>
    </row>
    <row r="11" spans="1:15" ht="18.75" customHeight="1" x14ac:dyDescent="0.25">
      <c r="A11" s="1"/>
      <c r="B11" s="372" t="s">
        <v>88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4"/>
    </row>
    <row r="12" spans="1:15" ht="21" hidden="1" customHeight="1" thickBot="1" x14ac:dyDescent="0.3">
      <c r="A12" s="1"/>
      <c r="B12" s="408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10"/>
    </row>
    <row r="13" spans="1:15" s="76" customFormat="1" ht="15.75" thickBot="1" x14ac:dyDescent="0.3">
      <c r="A13" s="1"/>
      <c r="B13" s="378" t="s">
        <v>89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80"/>
    </row>
    <row r="14" spans="1:15" ht="15.75" hidden="1" thickBot="1" x14ac:dyDescent="0.3">
      <c r="B14" s="92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100"/>
    </row>
    <row r="15" spans="1:15" ht="15.75" thickBot="1" x14ac:dyDescent="0.3">
      <c r="B15" s="402" t="s">
        <v>73</v>
      </c>
      <c r="C15" s="403"/>
      <c r="D15" s="403"/>
      <c r="E15" s="403"/>
      <c r="F15" s="403"/>
      <c r="G15" s="404"/>
      <c r="H15" s="402" t="s">
        <v>74</v>
      </c>
      <c r="I15" s="403"/>
      <c r="J15" s="403"/>
      <c r="K15" s="403"/>
      <c r="L15" s="404"/>
      <c r="M15" s="318" t="s">
        <v>75</v>
      </c>
      <c r="N15" s="319"/>
      <c r="O15" s="320"/>
    </row>
    <row r="16" spans="1:15" ht="15.75" thickBot="1" x14ac:dyDescent="0.3">
      <c r="B16" s="405"/>
      <c r="C16" s="406"/>
      <c r="D16" s="406"/>
      <c r="E16" s="406"/>
      <c r="F16" s="406"/>
      <c r="G16" s="407"/>
      <c r="H16" s="405"/>
      <c r="I16" s="406"/>
      <c r="J16" s="406"/>
      <c r="K16" s="406"/>
      <c r="L16" s="407"/>
      <c r="M16" s="171" t="s">
        <v>76</v>
      </c>
      <c r="N16" s="171" t="s">
        <v>77</v>
      </c>
      <c r="O16" s="172" t="s">
        <v>78</v>
      </c>
    </row>
    <row r="17" spans="2:15" ht="27" customHeight="1" x14ac:dyDescent="0.25">
      <c r="B17" s="351" t="s">
        <v>90</v>
      </c>
      <c r="C17" s="351"/>
      <c r="D17" s="351"/>
      <c r="E17" s="351"/>
      <c r="F17" s="351"/>
      <c r="G17" s="352"/>
      <c r="H17" s="353" t="s">
        <v>91</v>
      </c>
      <c r="I17" s="354"/>
      <c r="J17" s="354"/>
      <c r="K17" s="354"/>
      <c r="L17" s="355"/>
      <c r="M17" s="19" t="s">
        <v>81</v>
      </c>
      <c r="N17" s="21"/>
      <c r="O17" s="26"/>
    </row>
    <row r="18" spans="2:15" ht="26.25" customHeight="1" x14ac:dyDescent="0.25">
      <c r="B18" s="356" t="s">
        <v>92</v>
      </c>
      <c r="C18" s="356"/>
      <c r="D18" s="356"/>
      <c r="E18" s="356"/>
      <c r="F18" s="356"/>
      <c r="G18" s="357"/>
      <c r="H18" s="358" t="s">
        <v>93</v>
      </c>
      <c r="I18" s="359"/>
      <c r="J18" s="359"/>
      <c r="K18" s="359"/>
      <c r="L18" s="360"/>
      <c r="M18" s="21" t="s">
        <v>81</v>
      </c>
      <c r="N18" s="27"/>
      <c r="O18" s="27"/>
    </row>
    <row r="19" spans="2:15" ht="28.5" customHeight="1" x14ac:dyDescent="0.25">
      <c r="B19" s="356" t="s">
        <v>94</v>
      </c>
      <c r="C19" s="356"/>
      <c r="D19" s="356"/>
      <c r="E19" s="356"/>
      <c r="F19" s="356"/>
      <c r="G19" s="357"/>
      <c r="H19" s="358" t="s">
        <v>95</v>
      </c>
      <c r="I19" s="359"/>
      <c r="J19" s="359"/>
      <c r="K19" s="359"/>
      <c r="L19" s="360"/>
      <c r="M19" s="27" t="s">
        <v>81</v>
      </c>
      <c r="N19" s="27"/>
      <c r="O19" s="27"/>
    </row>
    <row r="20" spans="2:15" ht="27.75" customHeight="1" thickBot="1" x14ac:dyDescent="0.3">
      <c r="B20" s="367" t="s">
        <v>96</v>
      </c>
      <c r="C20" s="367"/>
      <c r="D20" s="367"/>
      <c r="E20" s="367"/>
      <c r="F20" s="367"/>
      <c r="G20" s="368"/>
      <c r="H20" s="369" t="s">
        <v>97</v>
      </c>
      <c r="I20" s="370"/>
      <c r="J20" s="370"/>
      <c r="K20" s="370"/>
      <c r="L20" s="371"/>
      <c r="M20" s="23" t="s">
        <v>81</v>
      </c>
      <c r="N20" s="23"/>
      <c r="O20" s="23"/>
    </row>
    <row r="21" spans="2:15" ht="19.5" customHeight="1" x14ac:dyDescent="0.25">
      <c r="B21" s="372" t="s">
        <v>98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4"/>
    </row>
    <row r="22" spans="2:15" hidden="1" x14ac:dyDescent="0.25">
      <c r="B22" s="375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7"/>
    </row>
    <row r="23" spans="2:15" hidden="1" x14ac:dyDescent="0.25">
      <c r="B23" s="92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100"/>
    </row>
    <row r="24" spans="2:15" ht="15.75" thickBot="1" x14ac:dyDescent="0.3">
      <c r="B24" s="378" t="s">
        <v>99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80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381" t="s">
        <v>100</v>
      </c>
      <c r="C26" s="382"/>
      <c r="D26" s="382"/>
      <c r="E26" s="382"/>
      <c r="F26" s="382"/>
      <c r="G26" s="383"/>
      <c r="H26" s="381" t="s">
        <v>101</v>
      </c>
      <c r="I26" s="382"/>
      <c r="J26" s="383"/>
      <c r="K26" s="381" t="s">
        <v>102</v>
      </c>
      <c r="L26" s="382"/>
      <c r="M26" s="382"/>
      <c r="N26" s="382"/>
      <c r="O26" s="383"/>
    </row>
    <row r="27" spans="2:15" ht="15.75" thickBot="1" x14ac:dyDescent="0.3">
      <c r="B27" s="384" t="s">
        <v>103</v>
      </c>
      <c r="C27" s="385"/>
      <c r="D27" s="385"/>
      <c r="E27" s="385"/>
      <c r="F27" s="385"/>
      <c r="G27" s="386"/>
      <c r="H27" s="315"/>
      <c r="I27" s="316"/>
      <c r="J27" s="317"/>
      <c r="K27" s="315"/>
      <c r="L27" s="316"/>
      <c r="M27" s="316"/>
      <c r="N27" s="316"/>
      <c r="O27" s="317"/>
    </row>
    <row r="28" spans="2:15" ht="27.75" customHeight="1" x14ac:dyDescent="0.25">
      <c r="B28" s="387" t="str">
        <f>'Descripcion 1'!I55</f>
        <v xml:space="preserve">Código de Planificación Financiera, Normas internas y disposiciones del </v>
      </c>
      <c r="C28" s="388"/>
      <c r="D28" s="388"/>
      <c r="E28" s="388"/>
      <c r="F28" s="388"/>
      <c r="G28" s="389"/>
      <c r="H28" s="361" t="s">
        <v>104</v>
      </c>
      <c r="I28" s="362"/>
      <c r="J28" s="363"/>
      <c r="K28" s="361"/>
      <c r="L28" s="362"/>
      <c r="M28" s="362"/>
      <c r="N28" s="362"/>
      <c r="O28" s="363"/>
    </row>
    <row r="29" spans="2:15" x14ac:dyDescent="0.25">
      <c r="B29" s="309" t="str">
        <f>'Descripcion 1'!I56</f>
        <v>Director Financiero</v>
      </c>
      <c r="C29" s="310"/>
      <c r="D29" s="310"/>
      <c r="E29" s="310"/>
      <c r="F29" s="310"/>
      <c r="G29" s="311"/>
      <c r="H29" s="364"/>
      <c r="I29" s="365"/>
      <c r="J29" s="366"/>
      <c r="K29" s="364"/>
      <c r="L29" s="365"/>
      <c r="M29" s="365"/>
      <c r="N29" s="365"/>
      <c r="O29" s="366"/>
    </row>
    <row r="30" spans="2:15" x14ac:dyDescent="0.25">
      <c r="B30" s="309">
        <f>'Descripcion 1'!I57</f>
        <v>0</v>
      </c>
      <c r="C30" s="310"/>
      <c r="D30" s="310"/>
      <c r="E30" s="310"/>
      <c r="F30" s="310"/>
      <c r="G30" s="311"/>
      <c r="H30" s="364"/>
      <c r="I30" s="365"/>
      <c r="J30" s="366"/>
      <c r="K30" s="364"/>
      <c r="L30" s="365"/>
      <c r="M30" s="365"/>
      <c r="N30" s="365"/>
      <c r="O30" s="366"/>
    </row>
    <row r="31" spans="2:15" x14ac:dyDescent="0.25">
      <c r="B31" s="309">
        <f>'Descripcion 1'!I58</f>
        <v>0</v>
      </c>
      <c r="C31" s="310"/>
      <c r="D31" s="310"/>
      <c r="E31" s="310"/>
      <c r="F31" s="310"/>
      <c r="G31" s="311"/>
      <c r="H31" s="364"/>
      <c r="I31" s="365"/>
      <c r="J31" s="366"/>
      <c r="K31" s="364"/>
      <c r="L31" s="365"/>
      <c r="M31" s="365"/>
      <c r="N31" s="365"/>
      <c r="O31" s="366"/>
    </row>
    <row r="32" spans="2:15" x14ac:dyDescent="0.25">
      <c r="B32" s="416">
        <f>'Descripcion 1'!I59</f>
        <v>0</v>
      </c>
      <c r="C32" s="417"/>
      <c r="D32" s="417"/>
      <c r="E32" s="417"/>
      <c r="F32" s="417"/>
      <c r="G32" s="418"/>
      <c r="H32" s="419"/>
      <c r="I32" s="420"/>
      <c r="J32" s="421"/>
      <c r="K32" s="419"/>
      <c r="L32" s="420"/>
      <c r="M32" s="420"/>
      <c r="N32" s="420"/>
      <c r="O32" s="421"/>
    </row>
    <row r="33" spans="2:15" x14ac:dyDescent="0.25">
      <c r="B33" s="309">
        <f>'Descripcion 1'!I60</f>
        <v>0</v>
      </c>
      <c r="C33" s="310"/>
      <c r="D33" s="310"/>
      <c r="E33" s="310"/>
      <c r="F33" s="310"/>
      <c r="G33" s="311"/>
      <c r="H33" s="364"/>
      <c r="I33" s="365"/>
      <c r="J33" s="366"/>
      <c r="K33" s="364"/>
      <c r="L33" s="365"/>
      <c r="M33" s="365"/>
      <c r="N33" s="365"/>
      <c r="O33" s="366"/>
    </row>
    <row r="34" spans="2:15" ht="15.75" thickBot="1" x14ac:dyDescent="0.3">
      <c r="B34" s="309">
        <f>'Descripcion 1'!I61</f>
        <v>0</v>
      </c>
      <c r="C34" s="310"/>
      <c r="D34" s="310"/>
      <c r="E34" s="310"/>
      <c r="F34" s="310"/>
      <c r="G34" s="311"/>
      <c r="H34" s="364"/>
      <c r="I34" s="365"/>
      <c r="J34" s="366"/>
      <c r="K34" s="364"/>
      <c r="L34" s="365"/>
      <c r="M34" s="365"/>
      <c r="N34" s="365"/>
      <c r="O34" s="366"/>
    </row>
    <row r="35" spans="2:15" ht="15.75" thickBot="1" x14ac:dyDescent="0.3">
      <c r="B35" s="384" t="s">
        <v>105</v>
      </c>
      <c r="C35" s="385"/>
      <c r="D35" s="385"/>
      <c r="E35" s="385"/>
      <c r="F35" s="385"/>
      <c r="G35" s="386"/>
      <c r="H35" s="390"/>
      <c r="I35" s="391"/>
      <c r="J35" s="392"/>
      <c r="K35" s="390"/>
      <c r="L35" s="391"/>
      <c r="M35" s="391"/>
      <c r="N35" s="391"/>
      <c r="O35" s="392"/>
    </row>
    <row r="36" spans="2:15" ht="15.75" thickBot="1" x14ac:dyDescent="0.3">
      <c r="B36" s="422" t="str">
        <f>'Descripcion 1'!I66</f>
        <v>Finanzas Publicas</v>
      </c>
      <c r="C36" s="423"/>
      <c r="D36" s="423"/>
      <c r="E36" s="423"/>
      <c r="F36" s="423"/>
      <c r="G36" s="424"/>
      <c r="H36" s="425" t="s">
        <v>104</v>
      </c>
      <c r="I36" s="426"/>
      <c r="J36" s="427"/>
      <c r="K36" s="425"/>
      <c r="L36" s="426"/>
      <c r="M36" s="426"/>
      <c r="N36" s="426"/>
      <c r="O36" s="427"/>
    </row>
    <row r="37" spans="2:15" ht="15.75" thickBot="1" x14ac:dyDescent="0.3">
      <c r="B37" s="384" t="s">
        <v>106</v>
      </c>
      <c r="C37" s="385"/>
      <c r="D37" s="385"/>
      <c r="E37" s="385"/>
      <c r="F37" s="385"/>
      <c r="G37" s="386"/>
      <c r="H37" s="390"/>
      <c r="I37" s="391"/>
      <c r="J37" s="392"/>
      <c r="K37" s="390"/>
      <c r="L37" s="391"/>
      <c r="M37" s="391"/>
      <c r="N37" s="391"/>
      <c r="O37" s="392"/>
    </row>
    <row r="38" spans="2:15" x14ac:dyDescent="0.25">
      <c r="B38" s="393" t="str">
        <f>'Descripcion 1'!I71</f>
        <v>Finanzas Pública</v>
      </c>
      <c r="C38" s="394"/>
      <c r="D38" s="394"/>
      <c r="E38" s="394"/>
      <c r="F38" s="394"/>
      <c r="G38" s="395"/>
      <c r="H38" s="361" t="s">
        <v>104</v>
      </c>
      <c r="I38" s="362"/>
      <c r="J38" s="363"/>
      <c r="K38" s="396"/>
      <c r="L38" s="397"/>
      <c r="M38" s="397"/>
      <c r="N38" s="397"/>
      <c r="O38" s="398"/>
    </row>
    <row r="39" spans="2:15" ht="15.75" thickBot="1" x14ac:dyDescent="0.3">
      <c r="B39" s="438">
        <f>'Descripcion 1'!I72</f>
        <v>0</v>
      </c>
      <c r="C39" s="439"/>
      <c r="D39" s="439"/>
      <c r="E39" s="439"/>
      <c r="F39" s="439"/>
      <c r="G39" s="440"/>
      <c r="H39" s="187"/>
      <c r="I39" s="188"/>
      <c r="J39" s="189"/>
      <c r="K39" s="441"/>
      <c r="L39" s="442"/>
      <c r="M39" s="442"/>
      <c r="N39" s="442"/>
      <c r="O39" s="443"/>
    </row>
    <row r="40" spans="2:15" ht="15.75" thickBot="1" x14ac:dyDescent="0.3">
      <c r="B40" s="384" t="s">
        <v>107</v>
      </c>
      <c r="C40" s="385"/>
      <c r="D40" s="385"/>
      <c r="E40" s="385"/>
      <c r="F40" s="385"/>
      <c r="G40" s="386"/>
      <c r="H40" s="390"/>
      <c r="I40" s="391"/>
      <c r="J40" s="392"/>
      <c r="K40" s="390"/>
      <c r="L40" s="391"/>
      <c r="M40" s="391"/>
      <c r="N40" s="391"/>
      <c r="O40" s="392"/>
    </row>
    <row r="41" spans="2:15" ht="26.25" customHeight="1" x14ac:dyDescent="0.25">
      <c r="B41" s="387" t="str">
        <f>B7</f>
        <v>Habilidad analítica   (análisis de prioridad, criterio lógico, sentido común)</v>
      </c>
      <c r="C41" s="388"/>
      <c r="D41" s="388"/>
      <c r="E41" s="388"/>
      <c r="F41" s="388"/>
      <c r="G41" s="389"/>
      <c r="H41" s="361" t="s">
        <v>104</v>
      </c>
      <c r="I41" s="362"/>
      <c r="J41" s="363"/>
      <c r="K41" s="361"/>
      <c r="L41" s="362"/>
      <c r="M41" s="362"/>
      <c r="N41" s="362"/>
      <c r="O41" s="363"/>
    </row>
    <row r="42" spans="2:15" x14ac:dyDescent="0.25">
      <c r="B42" s="309" t="str">
        <f t="shared" ref="B42:B44" si="0">B8</f>
        <v>Planificación y gestión</v>
      </c>
      <c r="C42" s="310"/>
      <c r="D42" s="310"/>
      <c r="E42" s="310"/>
      <c r="F42" s="310"/>
      <c r="G42" s="311"/>
      <c r="H42" s="364" t="s">
        <v>104</v>
      </c>
      <c r="I42" s="365"/>
      <c r="J42" s="366"/>
      <c r="K42" s="364"/>
      <c r="L42" s="365"/>
      <c r="M42" s="365"/>
      <c r="N42" s="365"/>
      <c r="O42" s="366"/>
    </row>
    <row r="43" spans="2:15" x14ac:dyDescent="0.25">
      <c r="B43" s="309" t="str">
        <f t="shared" si="0"/>
        <v>Manejo de recursos financieros</v>
      </c>
      <c r="C43" s="310"/>
      <c r="D43" s="310"/>
      <c r="E43" s="310"/>
      <c r="F43" s="310"/>
      <c r="G43" s="311"/>
      <c r="H43" s="364" t="s">
        <v>104</v>
      </c>
      <c r="I43" s="365"/>
      <c r="J43" s="366"/>
      <c r="K43" s="364"/>
      <c r="L43" s="365"/>
      <c r="M43" s="365"/>
      <c r="N43" s="365"/>
      <c r="O43" s="366"/>
    </row>
    <row r="44" spans="2:15" ht="15.75" thickBot="1" x14ac:dyDescent="0.3">
      <c r="B44" s="416" t="str">
        <f t="shared" si="0"/>
        <v>Organización de sistemas</v>
      </c>
      <c r="C44" s="417"/>
      <c r="D44" s="417"/>
      <c r="E44" s="417"/>
      <c r="F44" s="417"/>
      <c r="G44" s="418"/>
      <c r="H44" s="364" t="s">
        <v>104</v>
      </c>
      <c r="I44" s="365"/>
      <c r="J44" s="366"/>
      <c r="K44" s="364"/>
      <c r="L44" s="365"/>
      <c r="M44" s="365"/>
      <c r="N44" s="365"/>
      <c r="O44" s="366"/>
    </row>
    <row r="45" spans="2:15" ht="15.75" thickBot="1" x14ac:dyDescent="0.3">
      <c r="B45" s="384" t="s">
        <v>108</v>
      </c>
      <c r="C45" s="385"/>
      <c r="D45" s="385"/>
      <c r="E45" s="385"/>
      <c r="F45" s="385"/>
      <c r="G45" s="386"/>
      <c r="H45" s="390"/>
      <c r="I45" s="391"/>
      <c r="J45" s="392"/>
      <c r="K45" s="390"/>
      <c r="L45" s="391"/>
      <c r="M45" s="391"/>
      <c r="N45" s="391"/>
      <c r="O45" s="392"/>
    </row>
    <row r="46" spans="2:15" x14ac:dyDescent="0.25">
      <c r="B46" s="306" t="str">
        <f>B17</f>
        <v xml:space="preserve">Orientación de servicio </v>
      </c>
      <c r="C46" s="307"/>
      <c r="D46" s="307"/>
      <c r="E46" s="307"/>
      <c r="F46" s="307"/>
      <c r="G46" s="308"/>
      <c r="H46" s="361" t="s">
        <v>104</v>
      </c>
      <c r="I46" s="362"/>
      <c r="J46" s="363"/>
      <c r="K46" s="361"/>
      <c r="L46" s="362"/>
      <c r="M46" s="362"/>
      <c r="N46" s="362"/>
      <c r="O46" s="363"/>
    </row>
    <row r="47" spans="2:15" x14ac:dyDescent="0.25">
      <c r="B47" s="309" t="str">
        <f t="shared" ref="B47:B49" si="1">B18</f>
        <v>Orientación a los resultados</v>
      </c>
      <c r="C47" s="310"/>
      <c r="D47" s="310"/>
      <c r="E47" s="310"/>
      <c r="F47" s="310"/>
      <c r="G47" s="311"/>
      <c r="H47" s="364" t="s">
        <v>104</v>
      </c>
      <c r="I47" s="365"/>
      <c r="J47" s="366"/>
      <c r="K47" s="364"/>
      <c r="L47" s="365"/>
      <c r="M47" s="365"/>
      <c r="N47" s="365"/>
      <c r="O47" s="366"/>
    </row>
    <row r="48" spans="2:15" x14ac:dyDescent="0.25">
      <c r="B48" s="309" t="str">
        <f t="shared" si="1"/>
        <v>Conocimiento del entrono organizacional</v>
      </c>
      <c r="C48" s="310"/>
      <c r="D48" s="310"/>
      <c r="E48" s="310"/>
      <c r="F48" s="310"/>
      <c r="G48" s="311"/>
      <c r="H48" s="364" t="s">
        <v>104</v>
      </c>
      <c r="I48" s="365"/>
      <c r="J48" s="366"/>
      <c r="K48" s="364"/>
      <c r="L48" s="365"/>
      <c r="M48" s="365"/>
      <c r="N48" s="365"/>
      <c r="O48" s="366"/>
    </row>
    <row r="49" spans="2:15" x14ac:dyDescent="0.25">
      <c r="B49" s="309" t="str">
        <f t="shared" si="1"/>
        <v xml:space="preserve">Flexibilidad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C49" s="310"/>
      <c r="D49" s="310"/>
      <c r="E49" s="310"/>
      <c r="F49" s="310"/>
      <c r="G49" s="311"/>
      <c r="H49" s="364" t="s">
        <v>104</v>
      </c>
      <c r="I49" s="365"/>
      <c r="J49" s="366"/>
      <c r="K49" s="364"/>
      <c r="L49" s="365"/>
      <c r="M49" s="365"/>
      <c r="N49" s="365"/>
      <c r="O49" s="366"/>
    </row>
    <row r="50" spans="2:15" x14ac:dyDescent="0.25">
      <c r="B50" s="462" t="s">
        <v>109</v>
      </c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4"/>
    </row>
    <row r="51" spans="2:15" ht="15.75" thickBot="1" x14ac:dyDescent="0.3">
      <c r="B51" s="465" t="s">
        <v>110</v>
      </c>
      <c r="C51" s="466"/>
      <c r="D51" s="466"/>
      <c r="E51" s="466"/>
      <c r="F51" s="466"/>
      <c r="G51" s="429"/>
      <c r="H51" s="428" t="s">
        <v>111</v>
      </c>
      <c r="I51" s="429"/>
      <c r="J51" s="430" t="s">
        <v>112</v>
      </c>
      <c r="K51" s="431"/>
      <c r="L51" s="431"/>
      <c r="M51" s="431"/>
      <c r="N51" s="431"/>
      <c r="O51" s="432"/>
    </row>
    <row r="52" spans="2:15" ht="15.75" thickBot="1" x14ac:dyDescent="0.3">
      <c r="B52" s="455" t="s">
        <v>113</v>
      </c>
      <c r="C52" s="457" t="s">
        <v>114</v>
      </c>
      <c r="D52" s="459" t="s">
        <v>115</v>
      </c>
      <c r="E52" s="460"/>
      <c r="F52" s="460"/>
      <c r="G52" s="461"/>
      <c r="H52" s="455" t="s">
        <v>116</v>
      </c>
      <c r="I52" s="455" t="s">
        <v>117</v>
      </c>
      <c r="J52" s="444" t="s">
        <v>118</v>
      </c>
      <c r="K52" s="445"/>
      <c r="L52" s="444" t="s">
        <v>119</v>
      </c>
      <c r="M52" s="448"/>
      <c r="N52" s="448"/>
      <c r="O52" s="445"/>
    </row>
    <row r="53" spans="2:15" ht="23.25" customHeight="1" thickBot="1" x14ac:dyDescent="0.3">
      <c r="B53" s="456"/>
      <c r="C53" s="458"/>
      <c r="D53" s="450" t="s">
        <v>120</v>
      </c>
      <c r="E53" s="451"/>
      <c r="F53" s="450" t="s">
        <v>121</v>
      </c>
      <c r="G53" s="451"/>
      <c r="H53" s="456"/>
      <c r="I53" s="456"/>
      <c r="J53" s="446"/>
      <c r="K53" s="447"/>
      <c r="L53" s="446"/>
      <c r="M53" s="449"/>
      <c r="N53" s="449"/>
      <c r="O53" s="447"/>
    </row>
    <row r="54" spans="2:15" ht="15.75" thickBot="1" x14ac:dyDescent="0.3">
      <c r="B54" s="28">
        <f>'Base de Datos'!H24</f>
        <v>155</v>
      </c>
      <c r="C54" s="29">
        <f>'Base de Datos'!G25</f>
        <v>100</v>
      </c>
      <c r="D54" s="452">
        <f>'Base de Datos'!G26</f>
        <v>100</v>
      </c>
      <c r="E54" s="453"/>
      <c r="F54" s="452">
        <f>'Base de Datos'!G27</f>
        <v>100</v>
      </c>
      <c r="G54" s="453"/>
      <c r="H54" s="28">
        <f>'Base de Datos'!G28</f>
        <v>100</v>
      </c>
      <c r="I54" s="28">
        <f>'Base de Datos'!G29</f>
        <v>100</v>
      </c>
      <c r="J54" s="452">
        <f>'Base de Datos'!G30</f>
        <v>200</v>
      </c>
      <c r="K54" s="453"/>
      <c r="L54" s="452">
        <f>'Base de Datos'!G31</f>
        <v>100</v>
      </c>
      <c r="M54" s="454"/>
      <c r="N54" s="454"/>
      <c r="O54" s="453"/>
    </row>
    <row r="55" spans="2:15" ht="15.75" hidden="1" thickBot="1" x14ac:dyDescent="0.3">
      <c r="B55" s="92"/>
      <c r="C55" s="74"/>
      <c r="D55" s="74"/>
      <c r="E55" s="74"/>
      <c r="F55" s="74"/>
      <c r="G55" s="433"/>
      <c r="H55" s="433"/>
      <c r="I55" s="433"/>
      <c r="J55" s="433"/>
      <c r="K55" s="433"/>
      <c r="L55" s="433"/>
      <c r="M55" s="433"/>
      <c r="N55" s="433"/>
      <c r="O55" s="434"/>
    </row>
    <row r="56" spans="2:15" ht="15.75" thickBot="1" x14ac:dyDescent="0.3">
      <c r="B56" s="435" t="s">
        <v>122</v>
      </c>
      <c r="C56" s="436"/>
      <c r="D56" s="436"/>
      <c r="E56" s="436"/>
      <c r="F56" s="437"/>
      <c r="G56" s="435" t="s">
        <v>123</v>
      </c>
      <c r="H56" s="436"/>
      <c r="I56" s="437"/>
      <c r="J56" s="435" t="s">
        <v>124</v>
      </c>
      <c r="K56" s="436"/>
      <c r="L56" s="436"/>
      <c r="M56" s="436"/>
      <c r="N56" s="436"/>
      <c r="O56" s="437"/>
    </row>
    <row r="57" spans="2:15" ht="15.75" thickBot="1" x14ac:dyDescent="0.3">
      <c r="B57" s="173" t="s">
        <v>125</v>
      </c>
      <c r="C57" s="83"/>
      <c r="D57" s="83"/>
      <c r="E57" s="83"/>
      <c r="F57" s="83"/>
      <c r="G57" s="174" t="s">
        <v>125</v>
      </c>
      <c r="H57" s="83"/>
      <c r="I57" s="83"/>
      <c r="J57" s="174" t="s">
        <v>125</v>
      </c>
      <c r="K57" s="83"/>
      <c r="L57" s="83"/>
      <c r="M57" s="83"/>
      <c r="N57" s="83"/>
      <c r="O57" s="84"/>
    </row>
    <row r="58" spans="2:15" x14ac:dyDescent="0.25">
      <c r="B58" s="173" t="s">
        <v>126</v>
      </c>
      <c r="C58" s="86"/>
      <c r="D58" s="86"/>
      <c r="E58" s="86"/>
      <c r="F58" s="86"/>
      <c r="G58" s="174" t="s">
        <v>126</v>
      </c>
      <c r="H58" s="86"/>
      <c r="I58" s="86"/>
      <c r="J58" s="174" t="s">
        <v>126</v>
      </c>
      <c r="K58" s="86"/>
      <c r="L58" s="86"/>
      <c r="M58" s="86"/>
      <c r="N58" s="86"/>
      <c r="O58" s="87"/>
    </row>
    <row r="59" spans="2:15" ht="15.75" thickBot="1" x14ac:dyDescent="0.3">
      <c r="B59" s="85"/>
      <c r="C59" s="90"/>
      <c r="D59" s="90"/>
      <c r="E59" s="90"/>
      <c r="F59" s="91"/>
      <c r="G59" s="85"/>
      <c r="H59" s="88"/>
      <c r="I59" s="89"/>
      <c r="J59" s="85"/>
      <c r="K59" s="88"/>
      <c r="L59" s="88"/>
      <c r="M59" s="88"/>
      <c r="N59" s="88"/>
      <c r="O59" s="89"/>
    </row>
    <row r="60" spans="2:15" ht="15.75" thickBot="1" x14ac:dyDescent="0.3">
      <c r="B60" s="177" t="s">
        <v>127</v>
      </c>
      <c r="C60" s="82"/>
      <c r="D60" s="83"/>
      <c r="E60" s="83"/>
      <c r="F60" s="84"/>
      <c r="G60" s="176" t="s">
        <v>127</v>
      </c>
      <c r="H60" s="83"/>
      <c r="I60" s="83"/>
      <c r="J60" s="175" t="s">
        <v>127</v>
      </c>
      <c r="K60" s="83"/>
      <c r="L60" s="83"/>
      <c r="M60" s="83"/>
      <c r="N60" s="83"/>
      <c r="O60" s="84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" zoomScaleNormal="100" workbookViewId="0">
      <selection activeCell="H24" sqref="H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94"/>
      <c r="C2" s="492"/>
      <c r="D2" s="490" t="s">
        <v>128</v>
      </c>
      <c r="E2" s="491"/>
      <c r="F2" s="491"/>
      <c r="G2" s="491"/>
      <c r="H2" s="491"/>
      <c r="I2" s="491"/>
      <c r="J2" s="491"/>
      <c r="K2" s="491"/>
      <c r="L2" s="491"/>
      <c r="M2" s="491"/>
      <c r="N2" s="492"/>
      <c r="O2" s="492"/>
      <c r="P2" s="492"/>
      <c r="Q2" s="493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81" t="s">
        <v>129</v>
      </c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81" t="s">
        <v>130</v>
      </c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6"/>
      <c r="C7" s="482" t="s">
        <v>131</v>
      </c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157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72" t="s">
        <v>132</v>
      </c>
      <c r="C8" s="473"/>
      <c r="D8" s="483" t="str">
        <f>'Descripcion 1'!C8</f>
        <v>Gobierno Autónomo Descentralizado de la Provincia del Carchi</v>
      </c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72" t="s">
        <v>133</v>
      </c>
      <c r="C9" s="473"/>
      <c r="D9" s="484" t="str">
        <f>'Descripcion 1'!J8</f>
        <v>Dirección Financiera</v>
      </c>
      <c r="E9" s="484"/>
      <c r="F9" s="484"/>
      <c r="G9" s="484"/>
      <c r="H9" s="484"/>
      <c r="I9" s="484"/>
      <c r="J9" s="484"/>
      <c r="K9" s="484"/>
      <c r="L9" s="485"/>
      <c r="M9" s="484"/>
      <c r="N9" s="484"/>
      <c r="O9" s="484"/>
      <c r="P9" s="484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74" t="s">
        <v>134</v>
      </c>
      <c r="C10" s="475"/>
      <c r="D10" s="486" t="str">
        <f>+'Descripcion 1'!C9</f>
        <v>Coordinador de Tesorería</v>
      </c>
      <c r="E10" s="487"/>
      <c r="F10" s="487"/>
      <c r="G10" s="487"/>
      <c r="H10" s="487"/>
      <c r="I10" s="487"/>
      <c r="J10" s="487"/>
      <c r="K10" s="488"/>
      <c r="L10" s="178" t="s">
        <v>8</v>
      </c>
      <c r="M10" s="489">
        <f>+'Descripcion 1'!J9</f>
        <v>1403</v>
      </c>
      <c r="N10" s="489"/>
      <c r="O10" s="489"/>
      <c r="P10" s="489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8"/>
      <c r="C12" s="468" t="s">
        <v>135</v>
      </c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159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76" t="s">
        <v>136</v>
      </c>
      <c r="C13" s="477"/>
      <c r="D13" s="477"/>
      <c r="E13" s="477"/>
      <c r="F13" s="477"/>
      <c r="G13" s="477"/>
      <c r="H13" s="477"/>
      <c r="I13" s="478"/>
      <c r="J13" s="479" t="s">
        <v>137</v>
      </c>
      <c r="K13" s="477"/>
      <c r="L13" s="477"/>
      <c r="M13" s="477"/>
      <c r="N13" s="477"/>
      <c r="O13" s="477"/>
      <c r="P13" s="477"/>
      <c r="Q13" s="480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138</v>
      </c>
      <c r="D15" s="38"/>
      <c r="E15" s="40"/>
      <c r="F15" s="42"/>
      <c r="G15" s="38"/>
      <c r="H15" s="182"/>
      <c r="I15" s="44"/>
      <c r="J15" s="38"/>
      <c r="K15" s="45" t="s">
        <v>139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140</v>
      </c>
      <c r="D16" s="38"/>
      <c r="E16" s="40"/>
      <c r="F16" s="42"/>
      <c r="G16" s="38"/>
      <c r="H16" s="43"/>
      <c r="I16" s="44"/>
      <c r="J16" s="38"/>
      <c r="K16" s="40" t="s">
        <v>141</v>
      </c>
      <c r="L16" s="38"/>
      <c r="M16" s="40" t="s">
        <v>142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143</v>
      </c>
      <c r="D17" s="38"/>
      <c r="E17" s="40"/>
      <c r="F17" s="42"/>
      <c r="G17" s="38"/>
      <c r="H17" s="43"/>
      <c r="I17" s="44"/>
      <c r="J17" s="38"/>
      <c r="K17" s="40" t="s">
        <v>144</v>
      </c>
      <c r="L17" s="38"/>
      <c r="M17" s="40" t="s">
        <v>142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145</v>
      </c>
      <c r="D18" s="38"/>
      <c r="E18" s="40"/>
      <c r="F18" s="42"/>
      <c r="G18" s="38"/>
      <c r="H18" s="43"/>
      <c r="I18" s="44"/>
      <c r="J18" s="38"/>
      <c r="K18" s="40" t="s">
        <v>146</v>
      </c>
      <c r="L18" s="38"/>
      <c r="M18" s="40" t="s">
        <v>147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148</v>
      </c>
      <c r="D19" s="38"/>
      <c r="E19" s="40"/>
      <c r="F19" s="42"/>
      <c r="G19" s="38"/>
      <c r="H19" s="43"/>
      <c r="I19" s="44"/>
      <c r="J19" s="38"/>
      <c r="K19" s="45" t="s">
        <v>149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150</v>
      </c>
      <c r="D20" s="38"/>
      <c r="E20" s="40"/>
      <c r="F20" s="42"/>
      <c r="G20" s="38"/>
      <c r="H20" s="43" t="s">
        <v>81</v>
      </c>
      <c r="I20" s="44"/>
      <c r="J20" s="38"/>
      <c r="K20" s="40" t="s">
        <v>151</v>
      </c>
      <c r="L20" s="38"/>
      <c r="M20" s="40" t="s">
        <v>152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153</v>
      </c>
      <c r="D21" s="38"/>
      <c r="E21" s="40"/>
      <c r="F21" s="42"/>
      <c r="G21" s="38"/>
      <c r="H21" s="43"/>
      <c r="I21" s="44"/>
      <c r="J21" s="38"/>
      <c r="K21" s="40" t="s">
        <v>154</v>
      </c>
      <c r="L21" s="38"/>
      <c r="M21" s="40" t="s">
        <v>155</v>
      </c>
      <c r="N21" s="38"/>
      <c r="O21" s="38"/>
      <c r="P21" s="43"/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156</v>
      </c>
      <c r="L22" s="38"/>
      <c r="M22" s="40" t="s">
        <v>157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158</v>
      </c>
      <c r="D23" s="38"/>
      <c r="E23" s="40"/>
      <c r="F23" s="42"/>
      <c r="G23" s="38"/>
      <c r="H23" s="43"/>
      <c r="I23" s="44"/>
      <c r="J23" s="38"/>
      <c r="K23" s="40" t="s">
        <v>159</v>
      </c>
      <c r="L23" s="38"/>
      <c r="M23" s="40" t="s">
        <v>160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161</v>
      </c>
      <c r="D24" s="38"/>
      <c r="E24" s="40"/>
      <c r="F24" s="42"/>
      <c r="G24" s="38"/>
      <c r="H24" s="43"/>
      <c r="I24" s="44"/>
      <c r="J24" s="38"/>
      <c r="K24" s="45" t="s">
        <v>162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163</v>
      </c>
      <c r="D25" s="38"/>
      <c r="E25" s="40"/>
      <c r="F25" s="42"/>
      <c r="G25" s="38"/>
      <c r="H25" s="43"/>
      <c r="I25" s="41"/>
      <c r="J25" s="38"/>
      <c r="K25" s="40" t="s">
        <v>164</v>
      </c>
      <c r="L25" s="38"/>
      <c r="M25" s="40" t="s">
        <v>165</v>
      </c>
      <c r="N25" s="38"/>
      <c r="O25" s="38"/>
      <c r="P25" s="43" t="s">
        <v>81</v>
      </c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69" t="s">
        <v>166</v>
      </c>
      <c r="C27" s="470"/>
      <c r="D27" s="470"/>
      <c r="E27" s="470"/>
      <c r="F27" s="470"/>
      <c r="G27" s="470"/>
      <c r="H27" s="470"/>
      <c r="I27" s="470"/>
      <c r="J27" s="470" t="s">
        <v>167</v>
      </c>
      <c r="K27" s="470"/>
      <c r="L27" s="470"/>
      <c r="M27" s="470"/>
      <c r="N27" s="470"/>
      <c r="O27" s="470"/>
      <c r="P27" s="470"/>
      <c r="Q27" s="471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/>
      <c r="H30" s="43" t="s">
        <v>81</v>
      </c>
      <c r="I30" s="44"/>
      <c r="J30" s="38"/>
      <c r="K30" s="38"/>
      <c r="L30" s="43"/>
      <c r="M30" s="43"/>
      <c r="N30" s="43"/>
      <c r="O30" s="43"/>
      <c r="P30" s="43" t="s">
        <v>81</v>
      </c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8"/>
      <c r="C33" s="468" t="s">
        <v>168</v>
      </c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159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69" t="s">
        <v>169</v>
      </c>
      <c r="C34" s="470"/>
      <c r="D34" s="470"/>
      <c r="E34" s="470"/>
      <c r="F34" s="470"/>
      <c r="G34" s="470"/>
      <c r="H34" s="470"/>
      <c r="I34" s="470"/>
      <c r="J34" s="470" t="s">
        <v>170</v>
      </c>
      <c r="K34" s="470"/>
      <c r="L34" s="470"/>
      <c r="M34" s="470"/>
      <c r="N34" s="470"/>
      <c r="O34" s="470"/>
      <c r="P34" s="470"/>
      <c r="Q34" s="471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/>
      <c r="H36" s="43" t="s">
        <v>81</v>
      </c>
      <c r="I36" s="41"/>
      <c r="J36" s="38"/>
      <c r="K36" s="38"/>
      <c r="L36" s="43"/>
      <c r="M36" s="43"/>
      <c r="N36" s="43"/>
      <c r="O36" s="43"/>
      <c r="P36" s="43" t="s">
        <v>81</v>
      </c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60"/>
      <c r="C39" s="467" t="s">
        <v>171</v>
      </c>
      <c r="D39" s="467"/>
      <c r="E39" s="467"/>
      <c r="F39" s="467"/>
      <c r="G39" s="467"/>
      <c r="H39" s="467"/>
      <c r="I39" s="467"/>
      <c r="J39" s="468"/>
      <c r="K39" s="468"/>
      <c r="L39" s="468"/>
      <c r="M39" s="468"/>
      <c r="N39" s="468"/>
      <c r="O39" s="468"/>
      <c r="P39" s="468"/>
      <c r="Q39" s="159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69" t="s">
        <v>172</v>
      </c>
      <c r="C40" s="470"/>
      <c r="D40" s="470"/>
      <c r="E40" s="470"/>
      <c r="F40" s="470"/>
      <c r="G40" s="470"/>
      <c r="H40" s="470"/>
      <c r="I40" s="470"/>
      <c r="J40" s="470" t="s">
        <v>173</v>
      </c>
      <c r="K40" s="470"/>
      <c r="L40" s="470"/>
      <c r="M40" s="470"/>
      <c r="N40" s="470"/>
      <c r="O40" s="470"/>
      <c r="P40" s="470"/>
      <c r="Q40" s="471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139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141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/>
      <c r="P43" s="43" t="s">
        <v>81</v>
      </c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144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146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149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151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154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156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159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162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164</v>
      </c>
      <c r="D52" s="38"/>
      <c r="E52" s="38"/>
      <c r="F52" s="38"/>
      <c r="G52" s="38"/>
      <c r="H52" s="43" t="s">
        <v>81</v>
      </c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D63" sqref="D63:E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94"/>
      <c r="C2" s="492"/>
      <c r="D2" s="490" t="s">
        <v>174</v>
      </c>
      <c r="E2" s="491"/>
      <c r="F2" s="491"/>
      <c r="G2" s="491"/>
      <c r="H2" s="491"/>
      <c r="I2" s="491"/>
      <c r="J2" s="491"/>
      <c r="K2" s="491"/>
      <c r="L2" s="491"/>
      <c r="M2" s="491"/>
      <c r="N2" s="492"/>
      <c r="O2" s="492"/>
      <c r="P2" s="492"/>
      <c r="Q2" s="493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8"/>
      <c r="C4" s="468" t="str">
        <f>+'Valoración Datos'!C7:P7</f>
        <v>1. IDENTIFICACIÓN GENERAL</v>
      </c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159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72" t="str">
        <f>+'Valoración Datos'!B8:C8</f>
        <v>INSTITUCIÓN:</v>
      </c>
      <c r="C5" s="473"/>
      <c r="D5" s="513" t="str">
        <f>+'Valoración Datos'!D8</f>
        <v>Gobierno Autónomo Descentralizado de la Provincia del Carchi</v>
      </c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150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72" t="str">
        <f>+'Valoración Datos'!B9:C9</f>
        <v>UNIDAD O PROCESO:</v>
      </c>
      <c r="C6" s="473"/>
      <c r="D6" s="514" t="str">
        <f>+'Valoración Datos'!D9</f>
        <v>Dirección Financiera</v>
      </c>
      <c r="E6" s="514"/>
      <c r="F6" s="514"/>
      <c r="G6" s="514"/>
      <c r="H6" s="514"/>
      <c r="I6" s="514"/>
      <c r="J6" s="514"/>
      <c r="K6" s="514"/>
      <c r="L6" s="515"/>
      <c r="M6" s="514"/>
      <c r="N6" s="514"/>
      <c r="O6" s="514"/>
      <c r="P6" s="514"/>
      <c r="Q6" s="150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510" t="str">
        <f>+'Valoración Datos'!B10:C10</f>
        <v>PUESTO ESPECÍFICO:</v>
      </c>
      <c r="C7" s="511"/>
      <c r="D7" s="486" t="str">
        <f>+'Valoración Datos'!D10</f>
        <v>Coordinador de Tesorería</v>
      </c>
      <c r="E7" s="487"/>
      <c r="F7" s="487"/>
      <c r="G7" s="487"/>
      <c r="H7" s="487"/>
      <c r="I7" s="487"/>
      <c r="J7" s="487"/>
      <c r="K7" s="488"/>
      <c r="L7" s="178" t="s">
        <v>8</v>
      </c>
      <c r="M7" s="512">
        <f>+'Valoración Datos'!M10</f>
        <v>1403</v>
      </c>
      <c r="N7" s="512"/>
      <c r="O7" s="512"/>
      <c r="P7" s="512"/>
      <c r="Q7" s="151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8"/>
      <c r="C9" s="468" t="str">
        <f>+'Valoración Datos'!C12:P12</f>
        <v>2. PERFIL DE COMPETENCIAS DEL PUESTO</v>
      </c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159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9" t="s">
        <v>175</v>
      </c>
      <c r="D11" s="38"/>
      <c r="E11" s="38"/>
      <c r="F11" s="38"/>
      <c r="G11" s="38"/>
      <c r="H11" s="38"/>
      <c r="I11" s="41"/>
      <c r="J11" s="38"/>
      <c r="K11" s="179" t="s">
        <v>176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138</v>
      </c>
      <c r="D13" s="38"/>
      <c r="E13" s="38"/>
      <c r="F13" s="62">
        <f>+'Valoración Datos'!H15</f>
        <v>0</v>
      </c>
      <c r="G13" s="38"/>
      <c r="H13" s="180">
        <v>15</v>
      </c>
      <c r="I13" s="41"/>
      <c r="J13" s="38"/>
      <c r="K13" s="45" t="s">
        <v>139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140</v>
      </c>
      <c r="D14" s="38"/>
      <c r="E14" s="38"/>
      <c r="F14" s="63">
        <f>+'Valoración Datos'!H16</f>
        <v>0</v>
      </c>
      <c r="G14" s="38"/>
      <c r="H14" s="180">
        <v>45</v>
      </c>
      <c r="I14" s="41"/>
      <c r="J14" s="38"/>
      <c r="K14" s="40" t="s">
        <v>141</v>
      </c>
      <c r="L14" s="40" t="s">
        <v>142</v>
      </c>
      <c r="M14" s="38"/>
      <c r="N14" s="62">
        <f>+'Valoración Datos'!P16</f>
        <v>0</v>
      </c>
      <c r="O14" s="38"/>
      <c r="P14" s="180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143</v>
      </c>
      <c r="D15" s="38"/>
      <c r="E15" s="38"/>
      <c r="F15" s="63">
        <f>+'Valoración Datos'!H17</f>
        <v>0</v>
      </c>
      <c r="G15" s="38"/>
      <c r="H15" s="180">
        <v>85</v>
      </c>
      <c r="I15" s="41"/>
      <c r="J15" s="38"/>
      <c r="K15" s="40" t="s">
        <v>144</v>
      </c>
      <c r="L15" s="40" t="s">
        <v>142</v>
      </c>
      <c r="M15" s="38"/>
      <c r="N15" s="63">
        <f>+'Valoración Datos'!P17</f>
        <v>0</v>
      </c>
      <c r="O15" s="38"/>
      <c r="P15" s="180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145</v>
      </c>
      <c r="D16" s="38"/>
      <c r="E16" s="38"/>
      <c r="F16" s="63">
        <f>+'Valoración Datos'!H18</f>
        <v>0</v>
      </c>
      <c r="G16" s="38"/>
      <c r="H16" s="180">
        <v>125</v>
      </c>
      <c r="I16" s="41"/>
      <c r="J16" s="38"/>
      <c r="K16" s="40" t="s">
        <v>146</v>
      </c>
      <c r="L16" s="40" t="s">
        <v>147</v>
      </c>
      <c r="M16" s="38"/>
      <c r="N16" s="64">
        <f>+'Valoración Datos'!P18</f>
        <v>0</v>
      </c>
      <c r="O16" s="38"/>
      <c r="P16" s="180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148</v>
      </c>
      <c r="D17" s="38"/>
      <c r="E17" s="38"/>
      <c r="F17" s="63">
        <f>+'Valoración Datos'!H19</f>
        <v>0</v>
      </c>
      <c r="G17" s="38"/>
      <c r="H17" s="180">
        <v>140</v>
      </c>
      <c r="I17" s="41"/>
      <c r="J17" s="38"/>
      <c r="K17" s="45" t="s">
        <v>149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150</v>
      </c>
      <c r="D18" s="38"/>
      <c r="E18" s="38"/>
      <c r="F18" s="63" t="str">
        <f>+'Valoración Datos'!H20</f>
        <v>X</v>
      </c>
      <c r="G18" s="38"/>
      <c r="H18" s="180">
        <v>155</v>
      </c>
      <c r="I18" s="41"/>
      <c r="J18" s="38"/>
      <c r="K18" s="40" t="s">
        <v>151</v>
      </c>
      <c r="L18" s="40" t="s">
        <v>152</v>
      </c>
      <c r="M18" s="38"/>
      <c r="N18" s="62">
        <f>+'Valoración Datos'!P20</f>
        <v>0</v>
      </c>
      <c r="O18" s="38"/>
      <c r="P18" s="180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153</v>
      </c>
      <c r="D19" s="38"/>
      <c r="E19" s="38"/>
      <c r="F19" s="64">
        <f>+'Valoración Datos'!H21</f>
        <v>0</v>
      </c>
      <c r="G19" s="38"/>
      <c r="H19" s="180">
        <v>170</v>
      </c>
      <c r="I19" s="41"/>
      <c r="J19" s="38"/>
      <c r="K19" s="40" t="s">
        <v>154</v>
      </c>
      <c r="L19" s="40" t="s">
        <v>155</v>
      </c>
      <c r="M19" s="38"/>
      <c r="N19" s="63">
        <f>+'Valoración Datos'!P21</f>
        <v>0</v>
      </c>
      <c r="O19" s="38"/>
      <c r="P19" s="180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156</v>
      </c>
      <c r="L20" s="40" t="s">
        <v>157</v>
      </c>
      <c r="M20" s="38"/>
      <c r="N20" s="63">
        <f>+'Valoración Datos'!P22</f>
        <v>0</v>
      </c>
      <c r="O20" s="38"/>
      <c r="P20" s="180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158</v>
      </c>
      <c r="D21" s="38"/>
      <c r="E21" s="38"/>
      <c r="F21" s="62">
        <f>+'Valoración Datos'!H23</f>
        <v>0</v>
      </c>
      <c r="G21" s="38"/>
      <c r="H21" s="180">
        <v>10</v>
      </c>
      <c r="I21" s="41"/>
      <c r="J21" s="38"/>
      <c r="K21" s="40" t="s">
        <v>159</v>
      </c>
      <c r="L21" s="40" t="s">
        <v>160</v>
      </c>
      <c r="M21" s="38"/>
      <c r="N21" s="64">
        <f>+'Valoración Datos'!P23</f>
        <v>0</v>
      </c>
      <c r="O21" s="38"/>
      <c r="P21" s="180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161</v>
      </c>
      <c r="D22" s="38"/>
      <c r="E22" s="38"/>
      <c r="F22" s="63">
        <f>+'Valoración Datos'!H24</f>
        <v>0</v>
      </c>
      <c r="G22" s="38"/>
      <c r="H22" s="180">
        <v>20</v>
      </c>
      <c r="I22" s="41"/>
      <c r="J22" s="38"/>
      <c r="K22" s="45" t="s">
        <v>162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163</v>
      </c>
      <c r="D23" s="38"/>
      <c r="E23" s="38"/>
      <c r="F23" s="64">
        <f>+'Valoración Datos'!H25</f>
        <v>0</v>
      </c>
      <c r="G23" s="38"/>
      <c r="H23" s="180">
        <v>30</v>
      </c>
      <c r="I23" s="41"/>
      <c r="J23" s="38"/>
      <c r="K23" s="40" t="s">
        <v>164</v>
      </c>
      <c r="L23" s="40" t="s">
        <v>165</v>
      </c>
      <c r="M23" s="38"/>
      <c r="N23" s="66" t="str">
        <f>+'Valoración Datos'!P25</f>
        <v>X</v>
      </c>
      <c r="O23" s="38"/>
      <c r="P23" s="180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9" t="s">
        <v>177</v>
      </c>
      <c r="D26" s="38"/>
      <c r="E26" s="38"/>
      <c r="F26" s="38"/>
      <c r="G26" s="38"/>
      <c r="H26" s="38"/>
      <c r="I26" s="41"/>
      <c r="J26" s="38"/>
      <c r="K26" s="179" t="s">
        <v>178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80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80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80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80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80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80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>
        <f>+'Valoración Datos'!G30</f>
        <v>0</v>
      </c>
      <c r="G30" s="38"/>
      <c r="H30" s="180">
        <v>80</v>
      </c>
      <c r="I30" s="41"/>
      <c r="J30" s="38"/>
      <c r="K30" s="38"/>
      <c r="L30" s="51">
        <v>4</v>
      </c>
      <c r="M30" s="38"/>
      <c r="N30" s="63">
        <f>+'Valoración Datos'!O30</f>
        <v>0</v>
      </c>
      <c r="O30" s="38"/>
      <c r="P30" s="180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 t="str">
        <f>+'Valoración Datos'!H30</f>
        <v>X</v>
      </c>
      <c r="G31" s="38"/>
      <c r="H31" s="180">
        <v>100</v>
      </c>
      <c r="I31" s="41"/>
      <c r="J31" s="38"/>
      <c r="K31" s="38"/>
      <c r="L31" s="51">
        <v>5</v>
      </c>
      <c r="M31" s="38"/>
      <c r="N31" s="64" t="str">
        <f>+'Valoración Datos'!P30</f>
        <v>X</v>
      </c>
      <c r="O31" s="38"/>
      <c r="P31" s="180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8"/>
      <c r="C34" s="468" t="str">
        <f>+'Valoración Datos'!C33:P33</f>
        <v>3. COMPLEJIDAD DEL PUESTO</v>
      </c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159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9" t="s">
        <v>179</v>
      </c>
      <c r="D36" s="38"/>
      <c r="E36" s="38"/>
      <c r="F36" s="38"/>
      <c r="G36" s="38"/>
      <c r="H36" s="38"/>
      <c r="I36" s="41"/>
      <c r="J36" s="38"/>
      <c r="K36" s="179" t="s">
        <v>180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80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80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80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80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80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80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>
        <f>+'Valoración Datos'!G36</f>
        <v>0</v>
      </c>
      <c r="G40" s="38"/>
      <c r="H40" s="180">
        <v>80</v>
      </c>
      <c r="I40" s="41"/>
      <c r="J40" s="38"/>
      <c r="K40" s="38"/>
      <c r="L40" s="51">
        <v>4</v>
      </c>
      <c r="M40" s="38"/>
      <c r="N40" s="63">
        <f>+'Valoración Datos'!$O36</f>
        <v>0</v>
      </c>
      <c r="O40" s="38"/>
      <c r="P40" s="180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 t="str">
        <f>+'Valoración Datos'!H36</f>
        <v>X</v>
      </c>
      <c r="G41" s="38"/>
      <c r="H41" s="180">
        <v>100</v>
      </c>
      <c r="I41" s="41"/>
      <c r="J41" s="38"/>
      <c r="K41" s="38"/>
      <c r="L41" s="51">
        <v>5</v>
      </c>
      <c r="M41" s="38"/>
      <c r="N41" s="64" t="str">
        <f>+'Valoración Datos'!$P36</f>
        <v>X</v>
      </c>
      <c r="O41" s="38"/>
      <c r="P41" s="180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8"/>
      <c r="C44" s="468" t="str">
        <f>+'Valoración Datos'!C39:P39</f>
        <v>4. RESPONSABILIDAD</v>
      </c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159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9" t="s">
        <v>181</v>
      </c>
      <c r="D46" s="38"/>
      <c r="E46" s="38"/>
      <c r="F46" s="38"/>
      <c r="G46" s="38"/>
      <c r="H46" s="38"/>
      <c r="I46" s="41"/>
      <c r="J46" s="38"/>
      <c r="K46" s="179" t="s">
        <v>182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139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80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141</v>
      </c>
      <c r="D49" s="38"/>
      <c r="E49" s="38"/>
      <c r="F49" s="62">
        <f>+'Valoración Datos'!H43</f>
        <v>0</v>
      </c>
      <c r="G49" s="38"/>
      <c r="H49" s="180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80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144</v>
      </c>
      <c r="D50" s="38"/>
      <c r="E50" s="38"/>
      <c r="F50" s="63">
        <f>+'Valoración Datos'!H44</f>
        <v>0</v>
      </c>
      <c r="G50" s="38"/>
      <c r="H50" s="180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80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146</v>
      </c>
      <c r="D51" s="38"/>
      <c r="E51" s="38"/>
      <c r="F51" s="64">
        <f>+'Valoración Datos'!H45</f>
        <v>0</v>
      </c>
      <c r="G51" s="38"/>
      <c r="H51" s="180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80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149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 t="str">
        <f>+'Valoración Datos'!$P$43</f>
        <v>X</v>
      </c>
      <c r="O52" s="38"/>
      <c r="P52" s="180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151</v>
      </c>
      <c r="D53" s="38"/>
      <c r="E53" s="38"/>
      <c r="F53" s="62">
        <f>+'Valoración Datos'!H47</f>
        <v>0</v>
      </c>
      <c r="G53" s="38"/>
      <c r="H53" s="180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154</v>
      </c>
      <c r="D54" s="38"/>
      <c r="E54" s="38"/>
      <c r="F54" s="63">
        <f>+'Valoración Datos'!H48</f>
        <v>0</v>
      </c>
      <c r="G54" s="38"/>
      <c r="H54" s="180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156</v>
      </c>
      <c r="D55" s="38"/>
      <c r="E55" s="38"/>
      <c r="F55" s="63">
        <f>+'Valoración Datos'!H49</f>
        <v>0</v>
      </c>
      <c r="G55" s="38"/>
      <c r="H55" s="180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159</v>
      </c>
      <c r="D56" s="38"/>
      <c r="E56" s="38"/>
      <c r="F56" s="64">
        <f>+'Valoración Datos'!H50</f>
        <v>0</v>
      </c>
      <c r="G56" s="38"/>
      <c r="H56" s="180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162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164</v>
      </c>
      <c r="D58" s="38"/>
      <c r="E58" s="38"/>
      <c r="F58" s="66" t="str">
        <f>+'Valoración Datos'!H52</f>
        <v>X</v>
      </c>
      <c r="G58" s="38"/>
      <c r="H58" s="180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1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8"/>
      <c r="C61" s="468" t="s">
        <v>183</v>
      </c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Q61" s="159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86" t="s">
        <v>184</v>
      </c>
      <c r="D63" s="504">
        <f>+'Base de Datos'!G32</f>
        <v>955</v>
      </c>
      <c r="E63" s="505"/>
      <c r="F63" s="38"/>
      <c r="G63" s="506" t="s">
        <v>185</v>
      </c>
      <c r="H63" s="506"/>
      <c r="I63" s="507">
        <f>+'Base de Datos'!H33</f>
        <v>14</v>
      </c>
      <c r="J63" s="508"/>
      <c r="K63" s="186" t="s">
        <v>186</v>
      </c>
      <c r="L63" s="507" t="str">
        <f>+'Base de Datos'!G33</f>
        <v>Nivel Jerárquico Superior</v>
      </c>
      <c r="M63" s="509"/>
      <c r="N63" s="509"/>
      <c r="O63" s="509"/>
      <c r="P63" s="508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1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8"/>
      <c r="C66" s="468" t="s">
        <v>187</v>
      </c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  <c r="Q66" s="159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127</v>
      </c>
      <c r="D68" s="497" t="s">
        <v>188</v>
      </c>
      <c r="E68" s="498"/>
      <c r="F68" s="498"/>
      <c r="G68" s="498"/>
      <c r="H68" s="499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00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  <c r="P70" s="502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03" t="s">
        <v>189</v>
      </c>
      <c r="D71" s="503"/>
      <c r="E71" s="503" t="s">
        <v>190</v>
      </c>
      <c r="F71" s="503"/>
      <c r="G71" s="503"/>
      <c r="H71" s="503"/>
      <c r="I71" s="503"/>
      <c r="J71" s="503"/>
      <c r="K71" s="503"/>
      <c r="L71" s="503" t="s">
        <v>191</v>
      </c>
      <c r="M71" s="503"/>
      <c r="N71" s="503"/>
      <c r="O71" s="503"/>
      <c r="P71" s="503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496"/>
      <c r="L73" s="496"/>
      <c r="M73" s="496"/>
      <c r="N73" s="496"/>
      <c r="O73" s="496"/>
      <c r="P73" s="496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K10" sqref="K10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192</v>
      </c>
      <c r="D3" t="s">
        <v>193</v>
      </c>
      <c r="F3" s="519" t="s">
        <v>194</v>
      </c>
      <c r="G3" s="520"/>
      <c r="H3" s="520"/>
      <c r="I3" s="520"/>
      <c r="J3" s="521"/>
    </row>
    <row r="4" spans="3:10" x14ac:dyDescent="0.25">
      <c r="C4" t="s">
        <v>195</v>
      </c>
      <c r="D4" t="s">
        <v>196</v>
      </c>
      <c r="F4" s="524" t="s">
        <v>197</v>
      </c>
      <c r="G4" s="522" t="s">
        <v>185</v>
      </c>
      <c r="H4" s="526" t="s">
        <v>198</v>
      </c>
      <c r="I4" s="527"/>
      <c r="J4" s="528"/>
    </row>
    <row r="5" spans="3:10" x14ac:dyDescent="0.25">
      <c r="C5" t="s">
        <v>199</v>
      </c>
      <c r="D5" t="s">
        <v>200</v>
      </c>
      <c r="F5" s="525"/>
      <c r="G5" s="523"/>
      <c r="H5" s="102" t="s">
        <v>201</v>
      </c>
      <c r="I5" s="102" t="s">
        <v>202</v>
      </c>
      <c r="J5" s="529"/>
    </row>
    <row r="6" spans="3:10" x14ac:dyDescent="0.25">
      <c r="C6" t="s">
        <v>10</v>
      </c>
      <c r="D6" t="s">
        <v>203</v>
      </c>
      <c r="F6" s="104" t="s">
        <v>204</v>
      </c>
      <c r="G6" s="103">
        <v>1</v>
      </c>
      <c r="H6" s="105">
        <v>153</v>
      </c>
      <c r="I6" s="106">
        <v>213</v>
      </c>
      <c r="J6" s="183"/>
    </row>
    <row r="7" spans="3:10" x14ac:dyDescent="0.25">
      <c r="D7" t="s">
        <v>205</v>
      </c>
      <c r="F7" s="104" t="s">
        <v>206</v>
      </c>
      <c r="G7" s="107">
        <v>2</v>
      </c>
      <c r="H7" s="109">
        <v>214</v>
      </c>
      <c r="I7" s="109">
        <v>273</v>
      </c>
      <c r="J7" s="184"/>
    </row>
    <row r="8" spans="3:10" x14ac:dyDescent="0.25">
      <c r="D8" t="s">
        <v>207</v>
      </c>
      <c r="F8" s="108" t="s">
        <v>208</v>
      </c>
      <c r="G8" s="107">
        <v>3</v>
      </c>
      <c r="H8" s="109">
        <v>274</v>
      </c>
      <c r="I8" s="109">
        <v>334</v>
      </c>
      <c r="J8" s="184"/>
    </row>
    <row r="9" spans="3:10" x14ac:dyDescent="0.25">
      <c r="D9" t="s">
        <v>209</v>
      </c>
      <c r="F9" s="108" t="s">
        <v>210</v>
      </c>
      <c r="G9" s="107">
        <v>4</v>
      </c>
      <c r="H9" s="109">
        <v>335</v>
      </c>
      <c r="I9" s="109">
        <v>394</v>
      </c>
      <c r="J9" s="184"/>
    </row>
    <row r="10" spans="3:10" x14ac:dyDescent="0.25">
      <c r="D10" t="s">
        <v>16</v>
      </c>
      <c r="F10" s="108" t="s">
        <v>211</v>
      </c>
      <c r="G10" s="107">
        <v>5</v>
      </c>
      <c r="H10" s="109">
        <v>395</v>
      </c>
      <c r="I10" s="109">
        <v>455</v>
      </c>
      <c r="J10" s="184"/>
    </row>
    <row r="11" spans="3:10" x14ac:dyDescent="0.25">
      <c r="F11" s="108" t="s">
        <v>212</v>
      </c>
      <c r="G11" s="107">
        <v>6</v>
      </c>
      <c r="H11" s="109">
        <v>456</v>
      </c>
      <c r="I11" s="109">
        <v>516</v>
      </c>
      <c r="J11" s="184"/>
    </row>
    <row r="12" spans="3:10" x14ac:dyDescent="0.25">
      <c r="F12" s="108" t="s">
        <v>213</v>
      </c>
      <c r="G12" s="107">
        <v>7</v>
      </c>
      <c r="H12" s="109">
        <v>517</v>
      </c>
      <c r="I12" s="109">
        <v>576</v>
      </c>
      <c r="J12" s="184"/>
    </row>
    <row r="13" spans="3:10" x14ac:dyDescent="0.25">
      <c r="F13" s="108" t="s">
        <v>214</v>
      </c>
      <c r="G13" s="107">
        <v>8</v>
      </c>
      <c r="H13" s="109">
        <v>577</v>
      </c>
      <c r="I13" s="109">
        <v>637</v>
      </c>
      <c r="J13" s="184"/>
    </row>
    <row r="14" spans="3:10" x14ac:dyDescent="0.25">
      <c r="F14" s="108" t="s">
        <v>215</v>
      </c>
      <c r="G14" s="107">
        <v>9</v>
      </c>
      <c r="H14" s="109">
        <v>638</v>
      </c>
      <c r="I14" s="109">
        <v>697</v>
      </c>
      <c r="J14" s="184"/>
    </row>
    <row r="15" spans="3:10" x14ac:dyDescent="0.25">
      <c r="F15" s="108" t="s">
        <v>216</v>
      </c>
      <c r="G15" s="107">
        <v>10</v>
      </c>
      <c r="H15" s="109">
        <v>698</v>
      </c>
      <c r="I15" s="109">
        <v>758</v>
      </c>
      <c r="J15" s="184"/>
    </row>
    <row r="16" spans="3:10" x14ac:dyDescent="0.25">
      <c r="F16" s="108" t="s">
        <v>217</v>
      </c>
      <c r="G16" s="107">
        <v>11</v>
      </c>
      <c r="H16" s="109">
        <v>759</v>
      </c>
      <c r="I16" s="109">
        <v>819</v>
      </c>
      <c r="J16" s="184"/>
    </row>
    <row r="17" spans="6:10" x14ac:dyDescent="0.25">
      <c r="F17" s="108" t="s">
        <v>218</v>
      </c>
      <c r="G17" s="107">
        <v>12</v>
      </c>
      <c r="H17" s="109">
        <v>820</v>
      </c>
      <c r="I17" s="109">
        <v>879</v>
      </c>
      <c r="J17" s="184"/>
    </row>
    <row r="18" spans="6:10" x14ac:dyDescent="0.25">
      <c r="F18" s="108" t="s">
        <v>219</v>
      </c>
      <c r="G18" s="107">
        <v>13</v>
      </c>
      <c r="H18" s="109">
        <v>880</v>
      </c>
      <c r="I18" s="109">
        <v>940</v>
      </c>
      <c r="J18" s="184"/>
    </row>
    <row r="19" spans="6:10" ht="15.75" thickBot="1" x14ac:dyDescent="0.3">
      <c r="F19" s="111" t="s">
        <v>220</v>
      </c>
      <c r="G19" s="110">
        <v>14</v>
      </c>
      <c r="H19" s="112">
        <v>941</v>
      </c>
      <c r="I19" s="112">
        <v>1000</v>
      </c>
      <c r="J19" s="185"/>
    </row>
    <row r="20" spans="6:10" x14ac:dyDescent="0.25">
      <c r="F20" s="113"/>
      <c r="G20" s="114"/>
      <c r="H20" s="113"/>
      <c r="I20" s="113"/>
      <c r="J20" s="31"/>
    </row>
    <row r="21" spans="6:10" ht="15.75" thickBot="1" x14ac:dyDescent="0.3">
      <c r="F21" s="113"/>
      <c r="G21" s="114"/>
      <c r="H21" s="113"/>
      <c r="I21" s="113"/>
      <c r="J21" s="31"/>
    </row>
    <row r="22" spans="6:10" x14ac:dyDescent="0.25">
      <c r="F22" s="516" t="s">
        <v>221</v>
      </c>
      <c r="G22" s="517"/>
      <c r="H22" s="518"/>
      <c r="I22" s="30"/>
      <c r="J22" s="30"/>
    </row>
    <row r="23" spans="6:10" x14ac:dyDescent="0.25">
      <c r="F23" s="115" t="s">
        <v>222</v>
      </c>
      <c r="G23" s="116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155</v>
      </c>
      <c r="H23" s="117"/>
      <c r="I23" s="30"/>
      <c r="J23" s="30"/>
    </row>
    <row r="24" spans="6:10" x14ac:dyDescent="0.25">
      <c r="F24" s="118"/>
      <c r="G24" s="119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0">
        <f>G24+G23</f>
        <v>155</v>
      </c>
      <c r="I24" s="30"/>
      <c r="J24" s="30"/>
    </row>
    <row r="25" spans="6:10" x14ac:dyDescent="0.25">
      <c r="F25" s="118" t="s">
        <v>223</v>
      </c>
      <c r="G25" s="119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100</v>
      </c>
      <c r="H25" s="120"/>
      <c r="I25" s="30"/>
      <c r="J25" s="30"/>
    </row>
    <row r="26" spans="6:10" x14ac:dyDescent="0.25">
      <c r="F26" s="118" t="s">
        <v>224</v>
      </c>
      <c r="G26" s="119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20"/>
      <c r="I26" s="30"/>
      <c r="J26" s="30"/>
    </row>
    <row r="27" spans="6:10" x14ac:dyDescent="0.25">
      <c r="F27" s="118" t="s">
        <v>225</v>
      </c>
      <c r="G27" s="119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20"/>
      <c r="I27" s="30"/>
      <c r="J27" s="30"/>
    </row>
    <row r="28" spans="6:10" x14ac:dyDescent="0.25">
      <c r="F28" s="118" t="s">
        <v>226</v>
      </c>
      <c r="G28" s="119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20"/>
      <c r="I28" s="30"/>
      <c r="J28" s="30"/>
    </row>
    <row r="29" spans="6:10" x14ac:dyDescent="0.25">
      <c r="F29" s="118" t="s">
        <v>227</v>
      </c>
      <c r="G29" s="119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20"/>
      <c r="I29" s="30"/>
      <c r="J29" s="30"/>
    </row>
    <row r="30" spans="6:10" x14ac:dyDescent="0.25">
      <c r="F30" s="118" t="s">
        <v>228</v>
      </c>
      <c r="G30" s="119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20"/>
      <c r="I30" s="30"/>
      <c r="J30" s="30"/>
    </row>
    <row r="31" spans="6:10" x14ac:dyDescent="0.25">
      <c r="F31" s="118" t="s">
        <v>229</v>
      </c>
      <c r="G31" s="119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20"/>
      <c r="I31" s="30"/>
      <c r="J31" s="30"/>
    </row>
    <row r="32" spans="6:10" x14ac:dyDescent="0.25">
      <c r="F32" s="118"/>
      <c r="G32" s="121">
        <f>SUM(G23:G31)</f>
        <v>955</v>
      </c>
      <c r="H32" s="120"/>
      <c r="I32" s="30"/>
      <c r="J32" s="30"/>
    </row>
    <row r="33" spans="6:10" x14ac:dyDescent="0.25">
      <c r="F33" s="118" t="s">
        <v>230</v>
      </c>
      <c r="G33" s="119" t="str">
        <f>IF(G32&lt;153,0,IF(G32&lt;H7,F6,IF(G32&lt;H8,F7,IF(G32&lt;H9,F8,IF(G32&lt;H10,F9,IF(G32&lt;H11,F10,IF(G32&lt;H12,F11,G34)))))))</f>
        <v>Nivel Jerárquico Superior</v>
      </c>
      <c r="H33" s="120">
        <f>IFERROR(VLOOKUP(G33,$F$6:$J$19,2,0),"")</f>
        <v>14</v>
      </c>
      <c r="I33" s="30"/>
      <c r="J33" s="30"/>
    </row>
    <row r="34" spans="6:10" x14ac:dyDescent="0.25">
      <c r="F34" s="118" t="s">
        <v>231</v>
      </c>
      <c r="G34" s="119" t="str">
        <f>IF(G32&lt;H12,"",IF(G32&lt;H13,F12,IF(G32&lt;H14,F13,IF(G32&lt;H15,F14,IF(G32&lt;H16,F15,IF(G32&lt;H17,F16,IF(G32&lt;H18,F17,G35)))))))</f>
        <v>Nivel Jerárquico Superior</v>
      </c>
      <c r="H34" s="120">
        <f t="shared" ref="H34:H35" si="0">IFERROR(VLOOKUP(G34,$F$6:$J$19,2,0),"")</f>
        <v>14</v>
      </c>
      <c r="I34" s="30"/>
      <c r="J34" s="30"/>
    </row>
    <row r="35" spans="6:10" ht="15.75" thickBot="1" x14ac:dyDescent="0.3">
      <c r="F35" s="122" t="s">
        <v>232</v>
      </c>
      <c r="G35" s="123" t="str">
        <f>IF(G32&lt;H18,"",IF(G32&lt;H19,F18,IF(G32&lt;=I19,F19,"error")))</f>
        <v>Nivel Jerárquico Superior</v>
      </c>
      <c r="H35" s="129">
        <f t="shared" si="0"/>
        <v>14</v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X6qlzi/HePuTdo8/vM2AUdlz6t0oXD6M4RFshj4NmCQUys78a352i7tkvKDJ2rII1Fc2Q7NS6cojrcYtWdMGww==" saltValue="E2FouT9XQqU3aEC+DSa+aA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revision/>
  <dcterms:created xsi:type="dcterms:W3CDTF">2015-09-01T13:10:33Z</dcterms:created>
  <dcterms:modified xsi:type="dcterms:W3CDTF">2016-12-01T21:35:23Z</dcterms:modified>
</cp:coreProperties>
</file>