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9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1'!$B$2:$O$68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N21" i="3" l="1"/>
  <c r="N22" i="3"/>
  <c r="N23" i="3"/>
  <c r="N24" i="3"/>
  <c r="N25" i="3"/>
  <c r="N26" i="3"/>
  <c r="C47" i="3" l="1"/>
  <c r="B53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8" i="3"/>
  <c r="B57" i="3"/>
  <c r="B56" i="3"/>
  <c r="B55" i="3"/>
  <c r="B54" i="3"/>
  <c r="C46" i="3"/>
  <c r="C44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<sst xmlns="http://schemas.openxmlformats.org/spreadsheetml/2006/main" count="356" uniqueCount="257">
  <si>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</si>
  <si>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</si>
  <si>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</si>
  <si>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</si>
  <si>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</si>
  <si>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</si>
  <si>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</si>
  <si>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</si>
  <si>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</si>
  <si>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</si>
  <si>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</si>
  <si>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</si>
  <si>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</si>
  <si>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</si>
  <si>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</si>
  <si>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</si>
  <si>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</si>
  <si>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</si>
  <si>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</si>
  <si>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</si>
  <si>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</si>
  <si>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</si>
  <si>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</si>
  <si>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</si>
  <si>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</si>
  <si>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</si>
  <si>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</si>
  <si>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</si>
  <si>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</si>
  <si>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</si>
  <si>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</si>
  <si>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</si>
  <si>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</si>
  <si>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</si>
  <si>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</si>
  <si>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</si>
  <si>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</si>
  <si>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</si>
  <si>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</si>
  <si>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</si>
  <si>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</si>
  <si>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</si>
  <si>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</si>
  <si>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</si>
  <si>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</si>
  <si>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</si>
  <si>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</si>
  <si>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</si>
  <si>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</si>
  <si>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</si>
  <si>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</si>
  <si>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</si>
  <si>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</si>
  <si>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</si>
  <si>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</si>
  <si>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</si>
  <si>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</si>
  <si>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</si>
  <si>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</si>
  <si>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</si>
  <si>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</si>
  <si>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</si>
  <si>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</si>
  <si>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</si>
  <si>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</si>
  <si>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</si>
  <si>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</si>
  <si>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</si>
  <si>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</si>
  <si>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</si>
  <si>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</si>
  <si>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</si>
  <si>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</si>
  <si>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</si>
  <si>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</si>
  <si>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</si>
  <si>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</si>
  <si>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</si>
  <si>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</si>
  <si>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</si>
  <si>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</si>
  <si>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</si>
  <si>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</si>
  <si>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</si>
  <si>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</si>
  <si>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</si>
  <si>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</si>
  <si>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</si>
  <si>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</si>
  <si>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</si>
  <si>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</si>
  <si>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</si>
  <si>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</si>
  <si>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</si>
  <si>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</si>
  <si>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</si>
  <si>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</si>
  <si>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</si>
  <si>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</si>
  <si>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</si>
  <si>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</si>
  <si>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</si>
  <si>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</si>
  <si>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</si>
  <si>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</si>
  <si>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</si>
  <si>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</si>
  <si>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</si>
  <si>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</si>
  <si>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</si>
  <si>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</si>
  <si>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</si>
  <si>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</si>
  <si>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</si>
  <si>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</si>
  <si>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</si>
  <si>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</si>
  <si>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</si>
  <si>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</si>
  <si>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</si>
  <si>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</si>
  <si>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</si>
  <si>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</si>
  <si>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</si>
  <si>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</si>
  <si>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</si>
  <si>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</si>
  <si>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</si>
  <si>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</si>
  <si>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</si>
  <si>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</si>
  <si>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</si>
  <si>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</si>
  <si>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</si>
  <si>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</si>
  <si>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</si>
  <si>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</si>
  <si>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</si>
  <si>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</si>
  <si>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</si>
  <si>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</si>
  <si>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</si>
  <si>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</si>
  <si>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</si>
  <si>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</si>
  <si>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</si>
  <si>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</si>
  <si>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</si>
  <si>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</si>
  <si>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</si>
  <si>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</si>
  <si>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</si>
  <si>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</si>
  <si>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</si>
  <si>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</si>
  <si>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</si>
  <si>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</si>
  <si>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</si>
  <si>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</si>
  <si>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</si>
  <si>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</si>
  <si>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</si>
  <si>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</si>
  <si>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</si>
  <si>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</si>
  <si>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</si>
  <si>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</si>
  <si>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</si>
  <si>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</si>
  <si>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</si>
  <si>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</si>
  <si>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</si>
  <si>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</si>
  <si>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</si>
  <si>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</si>
  <si>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</si>
  <si>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</si>
  <si>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</si>
  <si>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</si>
  <si>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</si>
  <si>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</si>
  <si>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</si>
  <si>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</si>
  <si>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</si>
  <si>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</si>
  <si>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</si>
  <si>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</si>
  <si>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</si>
  <si>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</si>
  <si>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</si>
  <si>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</si>
  <si>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</si>
  <si>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</si>
  <si>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</si>
  <si>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</si>
  <si>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</si>
  <si>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</si>
  <si>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</si>
  <si>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</si>
  <si>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</si>
  <si>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</si>
  <si>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</si>
  <si>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</si>
  <si>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</si>
  <si>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</si>
  <si>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</si>
  <si>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Prefectura</t>
  </si>
  <si>
    <t>Los demás resultados esperados y actividades asignadas por la Prefectura.</t>
  </si>
  <si>
    <t>Políticas generales de la Prefectura.</t>
  </si>
  <si>
    <t>Prefectura y ciudadanía.</t>
  </si>
  <si>
    <t>Postgrado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</si>
  <si>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</si>
  <si>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</si>
  <si>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X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</si>
  <si>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</si>
  <si>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</si>
  <si>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Identificación de problemas</t>
  </si>
  <si>
    <t>Identificar la naturaleza de un problema.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</si>
  <si>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</si>
  <si>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</si>
  <si>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</si>
  <si>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</si>
  <si>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Conocimiento del entorno organizacional</t>
  </si>
  <si>
    <t>Es la capacidad para comprender e interpretar las relaciones de poder e influencia en la institución o en otras instituciones, clientes, proveedores, etc. Incluye la capacidad de prever la forma en que los nuevos acontecimientos o situaciones afectarán a las personas y grupos de la institución.</t>
  </si>
  <si>
    <t>Construcción de relaciones</t>
  </si>
  <si>
    <t>Es la habilidad de construir y mantener relaciones cordiales con personas internas o externas a la organización.</t>
  </si>
  <si>
    <t>Director de Obras Públicas</t>
  </si>
  <si>
    <t>Ejecutar la planificación, construcción y mantenimiento de la infraestructura vial y la construcción de la obra pública provincial.</t>
  </si>
  <si>
    <t xml:space="preserve">Ejecución de la planificación, programación, regulación y control anual del sistema vial provincial. </t>
  </si>
  <si>
    <t xml:space="preserve">Ejecuta la planificación, programación, regulación y control anual del sistema vial provincial. </t>
  </si>
  <si>
    <t>Construye la infraestructura pública provincial.</t>
  </si>
  <si>
    <t>Construcción de infraestructura pública.</t>
  </si>
  <si>
    <t>Genera el Plan Vial Provincial.</t>
  </si>
  <si>
    <t>Plan Vial Provincial.</t>
  </si>
  <si>
    <t>Ingeniería Civil o similares</t>
  </si>
  <si>
    <t>Gestión de portafolio de bienes y servicios de infraestructura vial y obra pública civil en GADs.</t>
  </si>
  <si>
    <t>03</t>
  </si>
  <si>
    <t xml:space="preserve">Ejecuta la construccion y mantenimiento del sistema vial provincial. </t>
  </si>
  <si>
    <t xml:space="preserve">Ejecución de la construccion y mantenimiento del sistema vial provincial. </t>
  </si>
  <si>
    <t>Manual de Puestos</t>
  </si>
  <si>
    <t>DIRECTOR DE OBRAS PÚBLICAS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</si>
  <si>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</si>
  <si>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</si>
  <si>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</si>
  <si>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</si>
  <si>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</si>
  <si>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</si>
  <si>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</si>
  <si>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</si>
  <si>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</si>
  <si>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</si>
  <si>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GESTION DE OBRAS PÚBLICAS</t>
  </si>
  <si>
    <t>MEJIA ENRIQUEZ LUIS SIGIFREDO</t>
  </si>
  <si>
    <t xml:space="preserve">N (ENCARGO) </t>
  </si>
  <si>
    <t>DIRECTOR DE OBRAS PÚBLICAS ( E )</t>
  </si>
  <si>
    <t>NJS 3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</si>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</sst>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9" xfId="0" applyFont="1" applyFill="1" applyBorder="1" applyAlignment="1">
      <alignment horizontal="center" vertical="top"/>
    </xf>
    <xf numFmtId="0" fontId="3" fillId="4" borderId="120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1" fillId="0" borderId="1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25" xfId="1" applyFont="1" applyFill="1" applyBorder="1" applyAlignment="1">
      <alignment vertical="center"/>
    </xf>
    <xf numFmtId="0" fontId="30" fillId="6" borderId="61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64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4" fontId="32" fillId="0" borderId="55" xfId="1" applyNumberFormat="1" applyFont="1" applyFill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76" xfId="1" applyFont="1" applyBorder="1" applyAlignment="1">
      <alignment horizontal="left" vertical="top"/>
    </xf>
    <xf numFmtId="0" fontId="32" fillId="0" borderId="70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3" xfId="1" applyFont="1" applyFill="1" applyBorder="1" applyAlignment="1">
      <alignment horizontal="center" vertical="center"/>
    </xf>
    <xf numFmtId="0" fontId="30" fillId="0" borderId="124" xfId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2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1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6" xfId="0" applyFont="1" applyFill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F15" sqref="F15"/>
    </sheetView>
  </sheetViews>
  <sheetFormatPr baseColWidth="10" defaultColWidth="11.42578125" defaultRowHeight="15" x14ac:dyDescent="0.25"/>
  <cols>
    <col min="1" max="1" width="5.28515625" style="201" customWidth="1"/>
    <col min="2" max="2" width="21.5703125" style="201" customWidth="1"/>
    <col min="3" max="3" width="31.7109375" style="202" customWidth="1"/>
    <col min="4" max="4" width="13.85546875" style="202" customWidth="1"/>
    <col min="5" max="5" width="22.140625" style="203" customWidth="1"/>
    <col min="6" max="6" width="33.28515625" style="201" customWidth="1"/>
    <col min="7" max="7" width="15" style="201" customWidth="1"/>
    <col min="8" max="8" width="9.28515625" style="201" customWidth="1"/>
    <col min="9" max="9" width="12.5703125" style="201" customWidth="1"/>
    <col min="10" max="10" width="8.42578125" style="201" bestFit="1" customWidth="1"/>
    <col min="11" max="16384" width="11.42578125" style="201"/>
  </cols>
  <sheetData>
    <row r="1" spans="2:11" ht="24.75" customHeight="1" thickBot="1" x14ac:dyDescent="0.3"/>
    <row r="2" spans="2:11" ht="98.25" customHeight="1" thickBot="1" x14ac:dyDescent="0.3">
      <c r="B2" s="204" t="s">
        <v>239</v>
      </c>
      <c r="C2" s="218" t="s">
        <v>240</v>
      </c>
      <c r="D2" s="219"/>
      <c r="E2" s="219"/>
      <c r="F2" s="219"/>
      <c r="G2" s="219"/>
      <c r="H2" s="220"/>
      <c r="I2" s="221"/>
      <c r="J2" s="222"/>
      <c r="K2" s="205"/>
    </row>
    <row r="3" spans="2:11" s="210" customFormat="1" ht="26.25" customHeight="1" thickBot="1" x14ac:dyDescent="0.3">
      <c r="B3" s="206" t="s">
        <v>241</v>
      </c>
      <c r="C3" s="207" t="s">
        <v>242</v>
      </c>
      <c r="D3" s="207" t="s">
        <v>243</v>
      </c>
      <c r="E3" s="207" t="s">
        <v>244</v>
      </c>
      <c r="F3" s="208" t="s">
        <v>245</v>
      </c>
      <c r="G3" s="207" t="s">
        <v>246</v>
      </c>
      <c r="H3" s="207" t="s">
        <v>247</v>
      </c>
      <c r="I3" s="208" t="s">
        <v>248</v>
      </c>
      <c r="J3" s="208" t="s">
        <v>249</v>
      </c>
      <c r="K3" s="209" t="s">
        <v>250</v>
      </c>
    </row>
    <row r="4" spans="2:11" ht="30" x14ac:dyDescent="0.25">
      <c r="B4" s="211" t="s">
        <v>251</v>
      </c>
      <c r="C4" s="212" t="s">
        <v>252</v>
      </c>
      <c r="D4" s="212" t="s">
        <v>253</v>
      </c>
      <c r="E4" s="213" t="s">
        <v>254</v>
      </c>
      <c r="F4" s="212" t="s">
        <v>226</v>
      </c>
      <c r="G4" s="214">
        <v>2391</v>
      </c>
      <c r="H4" s="215" t="s">
        <v>255</v>
      </c>
      <c r="I4" s="216">
        <f>+VLOOKUP(H4,'[1]Base de Datos'!E$5:F$22,2,FALSE)</f>
        <v>2391</v>
      </c>
      <c r="J4" s="214">
        <f t="shared" ref="J4" si="0">G4-I4</f>
        <v>0</v>
      </c>
      <c r="K4" s="217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10"/>
      <c r="C2" s="311"/>
      <c r="D2" s="311"/>
      <c r="E2" s="312" t="s">
        <v>175</v>
      </c>
      <c r="F2" s="313"/>
      <c r="G2" s="313"/>
      <c r="H2" s="313"/>
      <c r="I2" s="313"/>
      <c r="J2" s="313"/>
      <c r="K2" s="313"/>
      <c r="L2" s="313"/>
      <c r="M2" s="311"/>
      <c r="N2" s="311"/>
      <c r="O2" s="314"/>
    </row>
    <row r="3" spans="1:15" hidden="1" x14ac:dyDescent="0.2">
      <c r="A3" s="11"/>
      <c r="B3" s="315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/>
    </row>
    <row r="4" spans="1:15" ht="35.25" hidden="1" customHeight="1" x14ac:dyDescent="0.2">
      <c r="A4" s="11"/>
      <c r="B4" s="315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7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71" t="s">
        <v>0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3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96" t="s">
        <v>1</v>
      </c>
      <c r="C8" s="318" t="s">
        <v>190</v>
      </c>
      <c r="D8" s="319"/>
      <c r="E8" s="319"/>
      <c r="F8" s="319"/>
      <c r="G8" s="319"/>
      <c r="H8" s="320"/>
      <c r="I8" s="157" t="s">
        <v>2</v>
      </c>
      <c r="J8" s="321" t="s">
        <v>206</v>
      </c>
      <c r="K8" s="321"/>
      <c r="L8" s="321"/>
      <c r="M8" s="321"/>
      <c r="N8" s="321"/>
      <c r="O8" s="322"/>
    </row>
    <row r="9" spans="1:15" ht="12" x14ac:dyDescent="0.2">
      <c r="A9" s="11"/>
      <c r="B9" s="155" t="s">
        <v>3</v>
      </c>
      <c r="C9" s="323" t="s">
        <v>226</v>
      </c>
      <c r="D9" s="323"/>
      <c r="E9" s="323"/>
      <c r="F9" s="323"/>
      <c r="G9" s="323"/>
      <c r="H9" s="324"/>
      <c r="I9" s="158" t="s">
        <v>4</v>
      </c>
      <c r="J9" s="189" t="s">
        <v>236</v>
      </c>
      <c r="K9" s="3"/>
      <c r="L9" s="3"/>
      <c r="M9" s="3"/>
      <c r="N9" s="3"/>
      <c r="O9" s="4"/>
    </row>
    <row r="10" spans="1:15" ht="12" x14ac:dyDescent="0.2">
      <c r="A10" s="11"/>
      <c r="B10" s="156" t="s">
        <v>5</v>
      </c>
      <c r="C10" s="325" t="s">
        <v>148</v>
      </c>
      <c r="D10" s="323"/>
      <c r="E10" s="5"/>
      <c r="F10" s="5"/>
      <c r="G10" s="5"/>
      <c r="H10" s="197"/>
      <c r="I10" s="159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326" t="s">
        <v>8</v>
      </c>
      <c r="C11" s="327"/>
      <c r="D11" s="328" t="str">
        <f>'Valoración Clasificación'!L63</f>
        <v>Nivel Jerárquico Superior</v>
      </c>
      <c r="E11" s="328"/>
      <c r="F11" s="328"/>
      <c r="G11" s="9" t="s">
        <v>9</v>
      </c>
      <c r="H11" s="198" t="s">
        <v>256</v>
      </c>
      <c r="I11" s="329"/>
      <c r="J11" s="330"/>
      <c r="K11" s="330"/>
      <c r="L11" s="330"/>
      <c r="M11" s="330"/>
      <c r="N11" s="330"/>
      <c r="O11" s="331"/>
    </row>
    <row r="12" spans="1:15" ht="15" customHeight="1" x14ac:dyDescent="0.2">
      <c r="A12" s="11"/>
      <c r="B12" s="326" t="s">
        <v>10</v>
      </c>
      <c r="C12" s="327"/>
      <c r="D12" s="335" t="s">
        <v>156</v>
      </c>
      <c r="E12" s="335"/>
      <c r="F12" s="335"/>
      <c r="G12" s="335"/>
      <c r="H12" s="336"/>
      <c r="I12" s="329"/>
      <c r="J12" s="330"/>
      <c r="K12" s="330"/>
      <c r="L12" s="330"/>
      <c r="M12" s="330"/>
      <c r="N12" s="330"/>
      <c r="O12" s="331"/>
    </row>
    <row r="13" spans="1:15" ht="15.75" customHeight="1" thickBot="1" x14ac:dyDescent="0.25">
      <c r="A13" s="11"/>
      <c r="B13" s="337" t="s">
        <v>11</v>
      </c>
      <c r="C13" s="338"/>
      <c r="D13" s="269">
        <v>42376</v>
      </c>
      <c r="E13" s="270"/>
      <c r="F13" s="270"/>
      <c r="G13" s="199"/>
      <c r="H13" s="200"/>
      <c r="I13" s="332"/>
      <c r="J13" s="333"/>
      <c r="K13" s="333"/>
      <c r="L13" s="333"/>
      <c r="M13" s="333"/>
      <c r="N13" s="333"/>
      <c r="O13" s="334"/>
    </row>
    <row r="14" spans="1:15" ht="12.75" customHeight="1" x14ac:dyDescent="0.2">
      <c r="A14" s="11"/>
      <c r="B14" s="278" t="s">
        <v>144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80"/>
    </row>
    <row r="15" spans="1:15" ht="13.5" customHeight="1" thickBot="1" x14ac:dyDescent="0.25">
      <c r="A15" s="11"/>
      <c r="B15" s="281" t="s">
        <v>145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3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21" ht="14.25" x14ac:dyDescent="0.2">
      <c r="A17" s="11"/>
      <c r="B17" s="284" t="s">
        <v>180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6"/>
    </row>
    <row r="18" spans="1:21" ht="12.75" thickBot="1" x14ac:dyDescent="0.25">
      <c r="A18" s="11"/>
      <c r="B18" s="266" t="s">
        <v>227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8"/>
    </row>
    <row r="19" spans="1:21" ht="14.25" customHeight="1" thickBot="1" x14ac:dyDescent="0.25">
      <c r="A19" s="11"/>
      <c r="B19" s="271" t="s">
        <v>12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3"/>
    </row>
    <row r="20" spans="1:21" ht="12.75" thickBot="1" x14ac:dyDescent="0.25">
      <c r="A20" s="11"/>
      <c r="B20" s="186" t="s">
        <v>13</v>
      </c>
      <c r="C20" s="274" t="s">
        <v>14</v>
      </c>
      <c r="D20" s="275"/>
      <c r="E20" s="276"/>
      <c r="F20" s="274" t="s">
        <v>15</v>
      </c>
      <c r="G20" s="275"/>
      <c r="H20" s="275"/>
      <c r="I20" s="275"/>
      <c r="J20" s="277"/>
      <c r="K20" s="187" t="s">
        <v>16</v>
      </c>
      <c r="L20" s="187" t="s">
        <v>17</v>
      </c>
      <c r="M20" s="187" t="s">
        <v>18</v>
      </c>
      <c r="N20" s="187" t="s">
        <v>19</v>
      </c>
      <c r="O20" s="188" t="s">
        <v>20</v>
      </c>
    </row>
    <row r="21" spans="1:21" ht="26.25" customHeight="1" x14ac:dyDescent="0.2">
      <c r="A21" s="10"/>
      <c r="B21" s="183">
        <v>1</v>
      </c>
      <c r="C21" s="287" t="s">
        <v>233</v>
      </c>
      <c r="D21" s="288"/>
      <c r="E21" s="289"/>
      <c r="F21" s="290" t="s">
        <v>232</v>
      </c>
      <c r="G21" s="291"/>
      <c r="H21" s="291"/>
      <c r="I21" s="291"/>
      <c r="J21" s="292"/>
      <c r="K21" s="184">
        <v>1</v>
      </c>
      <c r="L21" s="184">
        <v>5</v>
      </c>
      <c r="M21" s="184">
        <v>5</v>
      </c>
      <c r="N21" s="184">
        <f t="shared" ref="N21:N27" si="0">K21+(L21*M21)</f>
        <v>26</v>
      </c>
      <c r="O21" s="185" t="s">
        <v>21</v>
      </c>
      <c r="Q21" s="178"/>
      <c r="R21" s="178"/>
      <c r="S21" s="178"/>
      <c r="T21" s="178"/>
      <c r="U21" s="178"/>
    </row>
    <row r="22" spans="1:21" ht="62.25" customHeight="1" x14ac:dyDescent="0.2">
      <c r="A22" s="10"/>
      <c r="B22" s="137">
        <v>2</v>
      </c>
      <c r="C22" s="293" t="s">
        <v>228</v>
      </c>
      <c r="D22" s="294"/>
      <c r="E22" s="295"/>
      <c r="F22" s="296" t="s">
        <v>229</v>
      </c>
      <c r="G22" s="297"/>
      <c r="H22" s="297"/>
      <c r="I22" s="297"/>
      <c r="J22" s="298"/>
      <c r="K22" s="181">
        <v>5</v>
      </c>
      <c r="L22" s="181">
        <v>5</v>
      </c>
      <c r="M22" s="181">
        <v>5</v>
      </c>
      <c r="N22" s="181">
        <f t="shared" si="0"/>
        <v>30</v>
      </c>
      <c r="O22" s="182" t="s">
        <v>21</v>
      </c>
      <c r="Q22" s="178"/>
      <c r="R22" s="178"/>
      <c r="S22" s="178"/>
      <c r="T22" s="178"/>
      <c r="U22" s="178"/>
    </row>
    <row r="23" spans="1:21" ht="51.75" customHeight="1" x14ac:dyDescent="0.2">
      <c r="A23" s="10"/>
      <c r="B23" s="137">
        <v>3</v>
      </c>
      <c r="C23" s="293" t="s">
        <v>238</v>
      </c>
      <c r="D23" s="294"/>
      <c r="E23" s="295"/>
      <c r="F23" s="296" t="s">
        <v>237</v>
      </c>
      <c r="G23" s="297"/>
      <c r="H23" s="297"/>
      <c r="I23" s="297"/>
      <c r="J23" s="298"/>
      <c r="K23" s="181">
        <v>5</v>
      </c>
      <c r="L23" s="181">
        <v>5</v>
      </c>
      <c r="M23" s="181">
        <v>5</v>
      </c>
      <c r="N23" s="181">
        <f t="shared" si="0"/>
        <v>30</v>
      </c>
      <c r="O23" s="182" t="s">
        <v>21</v>
      </c>
      <c r="Q23" s="178"/>
      <c r="R23" s="178"/>
      <c r="S23" s="178"/>
      <c r="T23" s="178"/>
      <c r="U23" s="178"/>
    </row>
    <row r="24" spans="1:21" ht="27" customHeight="1" x14ac:dyDescent="0.2">
      <c r="A24" s="10"/>
      <c r="B24" s="137">
        <v>4</v>
      </c>
      <c r="C24" s="293" t="s">
        <v>231</v>
      </c>
      <c r="D24" s="294"/>
      <c r="E24" s="295"/>
      <c r="F24" s="296" t="s">
        <v>230</v>
      </c>
      <c r="G24" s="297"/>
      <c r="H24" s="297"/>
      <c r="I24" s="297"/>
      <c r="J24" s="298"/>
      <c r="K24" s="181">
        <v>5</v>
      </c>
      <c r="L24" s="181">
        <v>5</v>
      </c>
      <c r="M24" s="181">
        <v>5</v>
      </c>
      <c r="N24" s="181">
        <f t="shared" si="0"/>
        <v>30</v>
      </c>
      <c r="O24" s="182" t="s">
        <v>21</v>
      </c>
      <c r="Q24" s="178"/>
      <c r="R24" s="178"/>
      <c r="S24" s="178"/>
      <c r="T24" s="178"/>
      <c r="U24" s="178"/>
    </row>
    <row r="25" spans="1:21" ht="18.75" customHeight="1" x14ac:dyDescent="0.2">
      <c r="A25" s="10"/>
      <c r="B25" s="137">
        <v>5</v>
      </c>
      <c r="C25" s="304"/>
      <c r="D25" s="305"/>
      <c r="E25" s="306"/>
      <c r="F25" s="296" t="s">
        <v>207</v>
      </c>
      <c r="G25" s="297"/>
      <c r="H25" s="297"/>
      <c r="I25" s="297"/>
      <c r="J25" s="298"/>
      <c r="K25" s="181"/>
      <c r="L25" s="181"/>
      <c r="M25" s="181"/>
      <c r="N25" s="181">
        <f t="shared" si="0"/>
        <v>0</v>
      </c>
      <c r="O25" s="182"/>
      <c r="Q25" s="178"/>
      <c r="R25" s="178"/>
      <c r="S25" s="178"/>
      <c r="T25" s="178"/>
      <c r="U25" s="178"/>
    </row>
    <row r="26" spans="1:21" ht="12" x14ac:dyDescent="0.2">
      <c r="A26" s="10"/>
      <c r="B26" s="137">
        <v>6</v>
      </c>
      <c r="C26" s="293"/>
      <c r="D26" s="294"/>
      <c r="E26" s="295"/>
      <c r="F26" s="296"/>
      <c r="G26" s="297"/>
      <c r="H26" s="297"/>
      <c r="I26" s="297"/>
      <c r="J26" s="298"/>
      <c r="K26" s="181"/>
      <c r="L26" s="181"/>
      <c r="M26" s="181"/>
      <c r="N26" s="181">
        <f t="shared" si="0"/>
        <v>0</v>
      </c>
      <c r="O26" s="182"/>
      <c r="Q26" s="179"/>
      <c r="R26" s="179"/>
      <c r="S26" s="179"/>
      <c r="T26" s="179"/>
      <c r="U26" s="179"/>
    </row>
    <row r="27" spans="1:21" ht="12.75" thickBot="1" x14ac:dyDescent="0.25">
      <c r="A27" s="10"/>
      <c r="B27" s="137">
        <v>7</v>
      </c>
      <c r="C27" s="307"/>
      <c r="D27" s="308"/>
      <c r="E27" s="309"/>
      <c r="F27" s="253"/>
      <c r="G27" s="253"/>
      <c r="H27" s="253"/>
      <c r="I27" s="253"/>
      <c r="J27" s="253"/>
      <c r="K27" s="138"/>
      <c r="L27" s="138"/>
      <c r="M27" s="138"/>
      <c r="N27" s="138">
        <f t="shared" si="0"/>
        <v>0</v>
      </c>
      <c r="O27" s="139"/>
      <c r="Q27" s="178"/>
      <c r="R27" s="178"/>
      <c r="S27" s="178"/>
      <c r="T27" s="178"/>
      <c r="U27" s="178"/>
    </row>
    <row r="28" spans="1:21" ht="12" x14ac:dyDescent="0.2">
      <c r="A28" s="11"/>
      <c r="B28" s="254" t="s">
        <v>22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6"/>
      <c r="Q28" s="179"/>
      <c r="R28" s="179"/>
      <c r="S28" s="179"/>
      <c r="T28" s="179"/>
      <c r="U28" s="179"/>
    </row>
    <row r="29" spans="1:21" ht="21.75" customHeight="1" x14ac:dyDescent="0.2">
      <c r="A29" s="11"/>
      <c r="B29" s="257" t="s">
        <v>181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9"/>
    </row>
    <row r="30" spans="1:21" ht="12" thickBot="1" x14ac:dyDescent="0.25">
      <c r="A30" s="11"/>
      <c r="B30" s="257" t="s">
        <v>182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9"/>
    </row>
    <row r="31" spans="1:21" ht="12" hidden="1" thickBot="1" x14ac:dyDescent="0.25">
      <c r="A31" s="11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21" ht="12" x14ac:dyDescent="0.2">
      <c r="A32" s="11"/>
      <c r="B32" s="299" t="s">
        <v>23</v>
      </c>
      <c r="C32" s="300"/>
      <c r="D32" s="300"/>
      <c r="E32" s="300"/>
      <c r="F32" s="300"/>
      <c r="G32" s="300"/>
      <c r="H32" s="301"/>
      <c r="I32" s="302" t="s">
        <v>24</v>
      </c>
      <c r="J32" s="300"/>
      <c r="K32" s="300"/>
      <c r="L32" s="300"/>
      <c r="M32" s="300"/>
      <c r="N32" s="300"/>
      <c r="O32" s="303"/>
    </row>
    <row r="33" spans="1:15" ht="21.75" customHeight="1" x14ac:dyDescent="0.2">
      <c r="A33" s="11"/>
      <c r="B33" s="260" t="s">
        <v>25</v>
      </c>
      <c r="C33" s="261"/>
      <c r="D33" s="261"/>
      <c r="E33" s="261"/>
      <c r="F33" s="261"/>
      <c r="G33" s="261"/>
      <c r="H33" s="262"/>
      <c r="I33" s="263" t="s">
        <v>184</v>
      </c>
      <c r="J33" s="264"/>
      <c r="K33" s="264"/>
      <c r="L33" s="264"/>
      <c r="M33" s="264"/>
      <c r="N33" s="264"/>
      <c r="O33" s="265"/>
    </row>
    <row r="34" spans="1:15" ht="20.25" customHeight="1" x14ac:dyDescent="0.2">
      <c r="A34" s="11"/>
      <c r="B34" s="223" t="s">
        <v>26</v>
      </c>
      <c r="C34" s="224"/>
      <c r="D34" s="224"/>
      <c r="E34" s="224"/>
      <c r="F34" s="224"/>
      <c r="G34" s="224"/>
      <c r="H34" s="225"/>
      <c r="I34" s="226" t="s">
        <v>185</v>
      </c>
      <c r="J34" s="227"/>
      <c r="K34" s="227"/>
      <c r="L34" s="227"/>
      <c r="M34" s="227"/>
      <c r="N34" s="227"/>
      <c r="O34" s="228"/>
    </row>
    <row r="35" spans="1:15" s="132" customFormat="1" ht="36.75" customHeight="1" x14ac:dyDescent="0.25">
      <c r="A35" s="131"/>
      <c r="B35" s="160" t="s">
        <v>27</v>
      </c>
      <c r="C35" s="229" t="s">
        <v>176</v>
      </c>
      <c r="D35" s="229"/>
      <c r="E35" s="229"/>
      <c r="F35" s="229"/>
      <c r="G35" s="229"/>
      <c r="H35" s="229"/>
      <c r="I35" s="173" t="s">
        <v>28</v>
      </c>
      <c r="J35" s="230" t="s">
        <v>177</v>
      </c>
      <c r="K35" s="230"/>
      <c r="L35" s="230"/>
      <c r="M35" s="230"/>
      <c r="N35" s="230"/>
      <c r="O35" s="231"/>
    </row>
    <row r="36" spans="1:15" ht="24" customHeight="1" x14ac:dyDescent="0.2">
      <c r="A36" s="10"/>
      <c r="B36" s="160" t="s">
        <v>29</v>
      </c>
      <c r="C36" s="238" t="s">
        <v>178</v>
      </c>
      <c r="D36" s="238"/>
      <c r="E36" s="238"/>
      <c r="F36" s="238"/>
      <c r="G36" s="238"/>
      <c r="H36" s="238"/>
      <c r="I36" s="133"/>
      <c r="J36" s="133"/>
      <c r="K36" s="133"/>
      <c r="L36" s="133"/>
      <c r="M36" s="133"/>
      <c r="N36" s="133"/>
      <c r="O36" s="134"/>
    </row>
    <row r="37" spans="1:15" ht="24" customHeight="1" thickBot="1" x14ac:dyDescent="0.25">
      <c r="A37" s="11"/>
      <c r="B37" s="161" t="s">
        <v>30</v>
      </c>
      <c r="C37" s="239" t="s">
        <v>179</v>
      </c>
      <c r="D37" s="239"/>
      <c r="E37" s="239"/>
      <c r="F37" s="239"/>
      <c r="G37" s="239"/>
      <c r="H37" s="239"/>
      <c r="I37" s="135"/>
      <c r="J37" s="135"/>
      <c r="K37" s="240" t="s">
        <v>31</v>
      </c>
      <c r="L37" s="240"/>
      <c r="M37" s="240" t="s">
        <v>32</v>
      </c>
      <c r="N37" s="240"/>
      <c r="O37" s="241"/>
    </row>
    <row r="38" spans="1:15" ht="16.5" hidden="1" customHeight="1" thickBot="1" x14ac:dyDescent="0.25">
      <c r="A38" s="11"/>
      <c r="B38" s="140"/>
      <c r="C38" s="141"/>
      <c r="D38" s="141"/>
      <c r="E38" s="141"/>
      <c r="F38" s="141"/>
      <c r="G38" s="141"/>
      <c r="H38" s="141"/>
      <c r="I38" s="133"/>
      <c r="J38" s="133"/>
      <c r="K38" s="142"/>
      <c r="L38" s="142"/>
      <c r="M38" s="142"/>
      <c r="N38" s="142"/>
      <c r="O38" s="143"/>
    </row>
    <row r="39" spans="1:15" s="136" customFormat="1" ht="15" thickBot="1" x14ac:dyDescent="0.25">
      <c r="A39" s="11"/>
      <c r="B39" s="271" t="s">
        <v>33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3"/>
    </row>
    <row r="40" spans="1:15" ht="13.5" hidden="1" thickBot="1" x14ac:dyDescent="0.25">
      <c r="B40" s="124"/>
      <c r="C40" s="125"/>
      <c r="D40" s="125"/>
      <c r="E40" s="125"/>
      <c r="F40" s="125"/>
      <c r="G40" s="1"/>
      <c r="H40" s="1"/>
      <c r="I40" s="1"/>
      <c r="J40" s="1"/>
      <c r="K40" s="1"/>
      <c r="L40" s="1"/>
      <c r="M40" s="1"/>
      <c r="N40" s="1"/>
      <c r="O40" s="75"/>
    </row>
    <row r="41" spans="1:15" ht="24" customHeight="1" thickBot="1" x14ac:dyDescent="0.25">
      <c r="B41" s="244" t="s">
        <v>34</v>
      </c>
      <c r="C41" s="245"/>
      <c r="D41" s="245"/>
      <c r="E41" s="245"/>
      <c r="F41" s="245"/>
      <c r="G41" s="245"/>
      <c r="H41" s="245"/>
      <c r="I41" s="246"/>
      <c r="J41" s="242" t="s">
        <v>191</v>
      </c>
      <c r="K41" s="242"/>
      <c r="L41" s="242"/>
      <c r="M41" s="242"/>
      <c r="N41" s="242"/>
      <c r="O41" s="243"/>
    </row>
    <row r="42" spans="1:15" ht="12.75" x14ac:dyDescent="0.2">
      <c r="B42" s="12">
        <v>1</v>
      </c>
      <c r="C42" s="247" t="str">
        <f t="shared" ref="C42:C46" si="1">F21</f>
        <v>Genera el Plan Vial Provincial.</v>
      </c>
      <c r="D42" s="248"/>
      <c r="E42" s="248"/>
      <c r="F42" s="248"/>
      <c r="G42" s="248"/>
      <c r="H42" s="248"/>
      <c r="I42" s="249"/>
      <c r="J42" s="250" t="s">
        <v>209</v>
      </c>
      <c r="K42" s="251"/>
      <c r="L42" s="251"/>
      <c r="M42" s="251"/>
      <c r="N42" s="251"/>
      <c r="O42" s="252"/>
    </row>
    <row r="43" spans="1:15" ht="27" customHeight="1" x14ac:dyDescent="0.2">
      <c r="B43" s="13">
        <v>2</v>
      </c>
      <c r="C43" s="232" t="str">
        <f t="shared" si="1"/>
        <v xml:space="preserve">Ejecuta la planificación, programación, regulación y control anual del sistema vial provincial. </v>
      </c>
      <c r="D43" s="233"/>
      <c r="E43" s="233"/>
      <c r="F43" s="233"/>
      <c r="G43" s="233"/>
      <c r="H43" s="233"/>
      <c r="I43" s="234"/>
      <c r="J43" s="235"/>
      <c r="K43" s="236"/>
      <c r="L43" s="236"/>
      <c r="M43" s="236"/>
      <c r="N43" s="236"/>
      <c r="O43" s="237"/>
    </row>
    <row r="44" spans="1:15" ht="12.75" x14ac:dyDescent="0.2">
      <c r="B44" s="14">
        <v>3</v>
      </c>
      <c r="C44" s="232" t="str">
        <f t="shared" si="1"/>
        <v xml:space="preserve">Ejecuta la construccion y mantenimiento del sistema vial provincial. </v>
      </c>
      <c r="D44" s="233"/>
      <c r="E44" s="233"/>
      <c r="F44" s="233"/>
      <c r="G44" s="233"/>
      <c r="H44" s="233"/>
      <c r="I44" s="234"/>
      <c r="J44" s="235"/>
      <c r="K44" s="236"/>
      <c r="L44" s="236"/>
      <c r="M44" s="236"/>
      <c r="N44" s="236"/>
      <c r="O44" s="237"/>
    </row>
    <row r="45" spans="1:15" ht="12.75" x14ac:dyDescent="0.2">
      <c r="B45" s="13">
        <v>4</v>
      </c>
      <c r="C45" s="232">
        <v>0</v>
      </c>
      <c r="D45" s="233"/>
      <c r="E45" s="233"/>
      <c r="F45" s="233"/>
      <c r="G45" s="233"/>
      <c r="H45" s="233"/>
      <c r="I45" s="234"/>
      <c r="J45" s="235"/>
      <c r="K45" s="236"/>
      <c r="L45" s="236"/>
      <c r="M45" s="236"/>
      <c r="N45" s="236"/>
      <c r="O45" s="237"/>
    </row>
    <row r="46" spans="1:15" ht="12.75" x14ac:dyDescent="0.2">
      <c r="B46" s="13">
        <v>5</v>
      </c>
      <c r="C46" s="232" t="str">
        <f t="shared" si="1"/>
        <v>Los demás resultados esperados y actividades asignadas por la Prefectura.</v>
      </c>
      <c r="D46" s="233"/>
      <c r="E46" s="233"/>
      <c r="F46" s="233"/>
      <c r="G46" s="233"/>
      <c r="H46" s="233"/>
      <c r="I46" s="234"/>
      <c r="J46" s="235"/>
      <c r="K46" s="236"/>
      <c r="L46" s="236"/>
      <c r="M46" s="236"/>
      <c r="N46" s="236"/>
      <c r="O46" s="237"/>
    </row>
    <row r="47" spans="1:15" ht="12.75" x14ac:dyDescent="0.2">
      <c r="B47" s="15">
        <v>6</v>
      </c>
      <c r="C47" s="232">
        <f t="shared" ref="C47" si="2">F26</f>
        <v>0</v>
      </c>
      <c r="D47" s="233"/>
      <c r="E47" s="233"/>
      <c r="F47" s="233"/>
      <c r="G47" s="233"/>
      <c r="H47" s="233"/>
      <c r="I47" s="234"/>
      <c r="J47" s="235"/>
      <c r="K47" s="236"/>
      <c r="L47" s="236"/>
      <c r="M47" s="236"/>
      <c r="N47" s="236"/>
      <c r="O47" s="237"/>
    </row>
    <row r="48" spans="1:15" ht="13.5" thickBot="1" x14ac:dyDescent="0.25">
      <c r="B48" s="15">
        <v>7</v>
      </c>
      <c r="C48" s="232">
        <v>0</v>
      </c>
      <c r="D48" s="233"/>
      <c r="E48" s="233"/>
      <c r="F48" s="233"/>
      <c r="G48" s="233"/>
      <c r="H48" s="233"/>
      <c r="I48" s="234"/>
      <c r="J48" s="235"/>
      <c r="K48" s="236"/>
      <c r="L48" s="236"/>
      <c r="M48" s="236"/>
      <c r="N48" s="236"/>
      <c r="O48" s="237"/>
    </row>
    <row r="49" spans="2:15" ht="12.75" hidden="1" thickBot="1" x14ac:dyDescent="0.25">
      <c r="B49" s="9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95"/>
    </row>
    <row r="50" spans="2:15" ht="15" thickBot="1" x14ac:dyDescent="0.25">
      <c r="B50" s="351" t="s">
        <v>35</v>
      </c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3"/>
    </row>
    <row r="51" spans="2:15" ht="12.75" hidden="1" thickBot="1" x14ac:dyDescent="0.25">
      <c r="B51" s="9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3"/>
    </row>
    <row r="52" spans="2:15" ht="12.75" thickBot="1" x14ac:dyDescent="0.25">
      <c r="B52" s="354" t="s">
        <v>36</v>
      </c>
      <c r="C52" s="355"/>
      <c r="D52" s="355"/>
      <c r="E52" s="355"/>
      <c r="F52" s="355"/>
      <c r="G52" s="355"/>
      <c r="H52" s="356"/>
      <c r="I52" s="357" t="s">
        <v>37</v>
      </c>
      <c r="J52" s="358"/>
      <c r="K52" s="358"/>
      <c r="L52" s="358"/>
      <c r="M52" s="358"/>
      <c r="N52" s="358"/>
      <c r="O52" s="359"/>
    </row>
    <row r="53" spans="2:15" ht="12" x14ac:dyDescent="0.2">
      <c r="B53" s="369" t="str">
        <f t="shared" ref="B53:B58" si="3">C21</f>
        <v>Plan Vial Provincial.</v>
      </c>
      <c r="C53" s="370"/>
      <c r="D53" s="370"/>
      <c r="E53" s="370"/>
      <c r="F53" s="370"/>
      <c r="G53" s="370"/>
      <c r="H53" s="371"/>
      <c r="I53" s="372" t="s">
        <v>208</v>
      </c>
      <c r="J53" s="373"/>
      <c r="K53" s="373"/>
      <c r="L53" s="373"/>
      <c r="M53" s="373"/>
      <c r="N53" s="373"/>
      <c r="O53" s="374"/>
    </row>
    <row r="54" spans="2:15" ht="24" customHeight="1" x14ac:dyDescent="0.2">
      <c r="B54" s="339" t="str">
        <f t="shared" si="3"/>
        <v xml:space="preserve">Ejecución de la planificación, programación, regulación y control anual del sistema vial provincial. </v>
      </c>
      <c r="C54" s="340"/>
      <c r="D54" s="340"/>
      <c r="E54" s="340"/>
      <c r="F54" s="340"/>
      <c r="G54" s="340"/>
      <c r="H54" s="341"/>
      <c r="I54" s="342"/>
      <c r="J54" s="343"/>
      <c r="K54" s="343"/>
      <c r="L54" s="343"/>
      <c r="M54" s="343"/>
      <c r="N54" s="343"/>
      <c r="O54" s="344"/>
    </row>
    <row r="55" spans="2:15" ht="12" x14ac:dyDescent="0.2">
      <c r="B55" s="339" t="str">
        <f t="shared" si="3"/>
        <v xml:space="preserve">Ejecución de la construccion y mantenimiento del sistema vial provincial. </v>
      </c>
      <c r="C55" s="340"/>
      <c r="D55" s="340"/>
      <c r="E55" s="340"/>
      <c r="F55" s="340"/>
      <c r="G55" s="340"/>
      <c r="H55" s="341"/>
      <c r="I55" s="342"/>
      <c r="J55" s="343"/>
      <c r="K55" s="343"/>
      <c r="L55" s="343"/>
      <c r="M55" s="343"/>
      <c r="N55" s="343"/>
      <c r="O55" s="344"/>
    </row>
    <row r="56" spans="2:15" ht="12" x14ac:dyDescent="0.2">
      <c r="B56" s="339" t="str">
        <f t="shared" si="3"/>
        <v>Construcción de infraestructura pública.</v>
      </c>
      <c r="C56" s="340"/>
      <c r="D56" s="340"/>
      <c r="E56" s="340"/>
      <c r="F56" s="340"/>
      <c r="G56" s="340"/>
      <c r="H56" s="341"/>
      <c r="I56" s="342"/>
      <c r="J56" s="343"/>
      <c r="K56" s="343"/>
      <c r="L56" s="343"/>
      <c r="M56" s="343"/>
      <c r="N56" s="343"/>
      <c r="O56" s="344"/>
    </row>
    <row r="57" spans="2:15" ht="12" x14ac:dyDescent="0.2">
      <c r="B57" s="339">
        <f t="shared" si="3"/>
        <v>0</v>
      </c>
      <c r="C57" s="340"/>
      <c r="D57" s="340"/>
      <c r="E57" s="340"/>
      <c r="F57" s="340"/>
      <c r="G57" s="340"/>
      <c r="H57" s="341"/>
      <c r="I57" s="342"/>
      <c r="J57" s="343"/>
      <c r="K57" s="343"/>
      <c r="L57" s="343"/>
      <c r="M57" s="343"/>
      <c r="N57" s="343"/>
      <c r="O57" s="344"/>
    </row>
    <row r="58" spans="2:15" ht="12.75" thickBot="1" x14ac:dyDescent="0.25">
      <c r="B58" s="363">
        <f t="shared" si="3"/>
        <v>0</v>
      </c>
      <c r="C58" s="364"/>
      <c r="D58" s="364"/>
      <c r="E58" s="364"/>
      <c r="F58" s="364"/>
      <c r="G58" s="364"/>
      <c r="H58" s="365"/>
      <c r="I58" s="366"/>
      <c r="J58" s="367"/>
      <c r="K58" s="367"/>
      <c r="L58" s="367"/>
      <c r="M58" s="367"/>
      <c r="N58" s="367"/>
      <c r="O58" s="368"/>
    </row>
    <row r="59" spans="2:15" ht="25.5" customHeight="1" thickBot="1" x14ac:dyDescent="0.25">
      <c r="B59" s="360" t="s">
        <v>183</v>
      </c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2"/>
    </row>
    <row r="60" spans="2:15" ht="15.75" thickBot="1" x14ac:dyDescent="0.25">
      <c r="B60" s="375" t="s">
        <v>38</v>
      </c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7"/>
    </row>
    <row r="61" spans="2:15" ht="12.75" hidden="1" thickBot="1" x14ac:dyDescent="0.25">
      <c r="B61" s="90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91"/>
    </row>
    <row r="62" spans="2:15" ht="26.25" customHeight="1" thickBot="1" x14ac:dyDescent="0.25">
      <c r="B62" s="244" t="s">
        <v>39</v>
      </c>
      <c r="C62" s="245"/>
      <c r="D62" s="245"/>
      <c r="E62" s="245"/>
      <c r="F62" s="245"/>
      <c r="G62" s="245"/>
      <c r="H62" s="246"/>
      <c r="I62" s="357" t="s">
        <v>40</v>
      </c>
      <c r="J62" s="358"/>
      <c r="K62" s="358"/>
      <c r="L62" s="358"/>
      <c r="M62" s="358"/>
      <c r="N62" s="358"/>
      <c r="O62" s="359"/>
    </row>
    <row r="63" spans="2:15" ht="13.5" thickBot="1" x14ac:dyDescent="0.25">
      <c r="B63" s="381" t="s">
        <v>210</v>
      </c>
      <c r="C63" s="382"/>
      <c r="D63" s="382"/>
      <c r="E63" s="382"/>
      <c r="F63" s="382"/>
      <c r="G63" s="382"/>
      <c r="H63" s="383"/>
      <c r="I63" s="381" t="s">
        <v>234</v>
      </c>
      <c r="J63" s="382"/>
      <c r="K63" s="382"/>
      <c r="L63" s="382"/>
      <c r="M63" s="382"/>
      <c r="N63" s="382"/>
      <c r="O63" s="383"/>
    </row>
    <row r="64" spans="2:15" ht="15.75" thickBot="1" x14ac:dyDescent="0.25">
      <c r="B64" s="375" t="s">
        <v>41</v>
      </c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7"/>
    </row>
    <row r="65" spans="2:15" ht="12.75" hidden="1" thickBot="1" x14ac:dyDescent="0.25">
      <c r="B65" s="90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91"/>
    </row>
    <row r="66" spans="2:15" ht="12.75" thickBot="1" x14ac:dyDescent="0.25">
      <c r="B66" s="354" t="s">
        <v>42</v>
      </c>
      <c r="C66" s="355"/>
      <c r="D66" s="355"/>
      <c r="E66" s="355"/>
      <c r="F66" s="355"/>
      <c r="G66" s="355"/>
      <c r="H66" s="356"/>
      <c r="I66" s="354" t="s">
        <v>43</v>
      </c>
      <c r="J66" s="355"/>
      <c r="K66" s="355"/>
      <c r="L66" s="355"/>
      <c r="M66" s="355"/>
      <c r="N66" s="355"/>
      <c r="O66" s="356"/>
    </row>
    <row r="67" spans="2:15" ht="12.75" x14ac:dyDescent="0.2">
      <c r="B67" s="250" t="s">
        <v>44</v>
      </c>
      <c r="C67" s="251"/>
      <c r="D67" s="251"/>
      <c r="E67" s="251"/>
      <c r="F67" s="251"/>
      <c r="G67" s="251"/>
      <c r="H67" s="252"/>
      <c r="I67" s="378" t="s">
        <v>142</v>
      </c>
      <c r="J67" s="379"/>
      <c r="K67" s="379"/>
      <c r="L67" s="379"/>
      <c r="M67" s="379"/>
      <c r="N67" s="379"/>
      <c r="O67" s="380"/>
    </row>
    <row r="68" spans="2:15" ht="24" customHeight="1" thickBot="1" x14ac:dyDescent="0.25">
      <c r="B68" s="345" t="s">
        <v>45</v>
      </c>
      <c r="C68" s="346"/>
      <c r="D68" s="346"/>
      <c r="E68" s="346"/>
      <c r="F68" s="346"/>
      <c r="G68" s="346"/>
      <c r="H68" s="347"/>
      <c r="I68" s="348" t="s">
        <v>235</v>
      </c>
      <c r="J68" s="349"/>
      <c r="K68" s="349"/>
      <c r="L68" s="349"/>
      <c r="M68" s="349"/>
      <c r="N68" s="349"/>
      <c r="O68" s="350"/>
    </row>
    <row r="69" spans="2:15" ht="15.75" hidden="1" customHeight="1" thickBot="1" x14ac:dyDescent="0.25">
      <c r="B69" s="190"/>
      <c r="C69" s="191"/>
      <c r="D69" s="191"/>
      <c r="E69" s="191"/>
      <c r="F69" s="191"/>
      <c r="G69" s="191"/>
      <c r="H69" s="192"/>
      <c r="I69" s="193"/>
      <c r="J69" s="194"/>
      <c r="K69" s="194"/>
      <c r="L69" s="194"/>
      <c r="M69" s="194"/>
      <c r="N69" s="194"/>
      <c r="O69" s="195"/>
    </row>
    <row r="72" spans="2:15" x14ac:dyDescent="0.2">
      <c r="I72" s="180"/>
    </row>
  </sheetData>
  <mergeCells count="98">
    <mergeCell ref="B60:O60"/>
    <mergeCell ref="B63:H63"/>
    <mergeCell ref="I63:O63"/>
    <mergeCell ref="B62:H62"/>
    <mergeCell ref="I62:O62"/>
    <mergeCell ref="B64:O64"/>
    <mergeCell ref="B66:H66"/>
    <mergeCell ref="I66:O66"/>
    <mergeCell ref="B67:H67"/>
    <mergeCell ref="I67:O67"/>
    <mergeCell ref="B68:H68"/>
    <mergeCell ref="I68:O68"/>
    <mergeCell ref="B50:O50"/>
    <mergeCell ref="B52:H52"/>
    <mergeCell ref="I52:O52"/>
    <mergeCell ref="B59:O59"/>
    <mergeCell ref="B56:H56"/>
    <mergeCell ref="I56:O56"/>
    <mergeCell ref="B57:H57"/>
    <mergeCell ref="I57:O57"/>
    <mergeCell ref="B58:H58"/>
    <mergeCell ref="I58:O58"/>
    <mergeCell ref="B53:H53"/>
    <mergeCell ref="I53:O53"/>
    <mergeCell ref="B54:H54"/>
    <mergeCell ref="I54:O54"/>
    <mergeCell ref="B55:H55"/>
    <mergeCell ref="I55:O55"/>
    <mergeCell ref="C48:I48"/>
    <mergeCell ref="J46:O46"/>
    <mergeCell ref="J48:O48"/>
    <mergeCell ref="C44:I44"/>
    <mergeCell ref="C45:I45"/>
    <mergeCell ref="J43:O43"/>
    <mergeCell ref="J44:O44"/>
    <mergeCell ref="J45:O45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18:O18"/>
    <mergeCell ref="D13:F13"/>
    <mergeCell ref="B19:O19"/>
    <mergeCell ref="C20:E20"/>
    <mergeCell ref="F20:J20"/>
    <mergeCell ref="B14:O14"/>
    <mergeCell ref="B15:O15"/>
    <mergeCell ref="B17:O17"/>
    <mergeCell ref="F27:J27"/>
    <mergeCell ref="B28:O28"/>
    <mergeCell ref="B29:O29"/>
    <mergeCell ref="B30:O30"/>
    <mergeCell ref="B33:H33"/>
    <mergeCell ref="I33:O33"/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C46:I46"/>
    <mergeCell ref="C43:I43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2" zoomScaleNormal="100" zoomScaleSheetLayoutView="100" workbookViewId="0">
      <selection activeCell="B39" sqref="B39:G3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6"/>
      <c r="C2" s="427"/>
      <c r="D2" s="427"/>
      <c r="E2" s="312" t="s">
        <v>175</v>
      </c>
      <c r="F2" s="313"/>
      <c r="G2" s="313"/>
      <c r="H2" s="313"/>
      <c r="I2" s="313"/>
      <c r="J2" s="313"/>
      <c r="K2" s="313"/>
      <c r="L2" s="313"/>
      <c r="M2" s="427"/>
      <c r="N2" s="427"/>
      <c r="O2" s="428"/>
    </row>
    <row r="3" spans="1:15" ht="15.75" thickBot="1" x14ac:dyDescent="0.3">
      <c r="A3" s="1"/>
      <c r="B3" s="408" t="s">
        <v>46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10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29" t="s">
        <v>47</v>
      </c>
      <c r="C5" s="430"/>
      <c r="D5" s="430"/>
      <c r="E5" s="430"/>
      <c r="F5" s="430"/>
      <c r="G5" s="431"/>
      <c r="H5" s="429" t="s">
        <v>48</v>
      </c>
      <c r="I5" s="430"/>
      <c r="J5" s="430"/>
      <c r="K5" s="430"/>
      <c r="L5" s="431"/>
      <c r="M5" s="357" t="s">
        <v>49</v>
      </c>
      <c r="N5" s="358"/>
      <c r="O5" s="359"/>
    </row>
    <row r="6" spans="1:15" ht="15.75" thickBot="1" x14ac:dyDescent="0.3">
      <c r="A6" s="1"/>
      <c r="B6" s="432"/>
      <c r="C6" s="433"/>
      <c r="D6" s="433"/>
      <c r="E6" s="433"/>
      <c r="F6" s="433"/>
      <c r="G6" s="434"/>
      <c r="H6" s="432"/>
      <c r="I6" s="433"/>
      <c r="J6" s="433"/>
      <c r="K6" s="433"/>
      <c r="L6" s="434"/>
      <c r="M6" s="162" t="s">
        <v>50</v>
      </c>
      <c r="N6" s="162" t="s">
        <v>51</v>
      </c>
      <c r="O6" s="163" t="s">
        <v>52</v>
      </c>
    </row>
    <row r="7" spans="1:15" ht="39" customHeight="1" x14ac:dyDescent="0.25">
      <c r="A7" s="1"/>
      <c r="B7" s="384" t="s">
        <v>211</v>
      </c>
      <c r="C7" s="385"/>
      <c r="D7" s="385"/>
      <c r="E7" s="385"/>
      <c r="F7" s="385"/>
      <c r="G7" s="386"/>
      <c r="H7" s="247" t="s">
        <v>212</v>
      </c>
      <c r="I7" s="248"/>
      <c r="J7" s="248"/>
      <c r="K7" s="248"/>
      <c r="L7" s="249"/>
      <c r="M7" s="19" t="s">
        <v>213</v>
      </c>
      <c r="N7" s="19"/>
      <c r="O7" s="19"/>
    </row>
    <row r="8" spans="1:15" ht="41.25" customHeight="1" x14ac:dyDescent="0.25">
      <c r="A8" s="1"/>
      <c r="B8" s="387" t="s">
        <v>214</v>
      </c>
      <c r="C8" s="388"/>
      <c r="D8" s="388"/>
      <c r="E8" s="388"/>
      <c r="F8" s="388"/>
      <c r="G8" s="389"/>
      <c r="H8" s="232" t="s">
        <v>215</v>
      </c>
      <c r="I8" s="233"/>
      <c r="J8" s="233"/>
      <c r="K8" s="233"/>
      <c r="L8" s="234"/>
      <c r="M8" s="20" t="s">
        <v>213</v>
      </c>
      <c r="N8" s="20"/>
      <c r="O8" s="20"/>
    </row>
    <row r="9" spans="1:15" x14ac:dyDescent="0.25">
      <c r="A9" s="1"/>
      <c r="B9" s="387" t="s">
        <v>216</v>
      </c>
      <c r="C9" s="388"/>
      <c r="D9" s="388"/>
      <c r="E9" s="388"/>
      <c r="F9" s="388"/>
      <c r="G9" s="389"/>
      <c r="H9" s="387" t="s">
        <v>217</v>
      </c>
      <c r="I9" s="388"/>
      <c r="J9" s="388"/>
      <c r="K9" s="388"/>
      <c r="L9" s="389"/>
      <c r="M9" s="20" t="s">
        <v>213</v>
      </c>
      <c r="N9" s="21"/>
      <c r="O9" s="20"/>
    </row>
    <row r="10" spans="1:15" ht="15.75" thickBot="1" x14ac:dyDescent="0.3">
      <c r="A10" s="1"/>
      <c r="B10" s="396" t="s">
        <v>218</v>
      </c>
      <c r="C10" s="397"/>
      <c r="D10" s="397"/>
      <c r="E10" s="397"/>
      <c r="F10" s="397"/>
      <c r="G10" s="398"/>
      <c r="H10" s="396" t="s">
        <v>219</v>
      </c>
      <c r="I10" s="397"/>
      <c r="J10" s="397"/>
      <c r="K10" s="397"/>
      <c r="L10" s="398"/>
      <c r="M10" s="22" t="s">
        <v>213</v>
      </c>
      <c r="N10" s="23"/>
      <c r="O10" s="24"/>
    </row>
    <row r="11" spans="1:15" ht="18.75" customHeight="1" x14ac:dyDescent="0.25">
      <c r="A11" s="1"/>
      <c r="B11" s="402" t="s">
        <v>187</v>
      </c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4"/>
    </row>
    <row r="12" spans="1:15" ht="21" hidden="1" customHeight="1" thickBot="1" x14ac:dyDescent="0.3">
      <c r="A12" s="1"/>
      <c r="B12" s="435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7"/>
    </row>
    <row r="13" spans="1:15" s="76" customFormat="1" ht="15.75" thickBot="1" x14ac:dyDescent="0.3">
      <c r="A13" s="1"/>
      <c r="B13" s="408" t="s">
        <v>53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10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29" t="s">
        <v>47</v>
      </c>
      <c r="C15" s="430"/>
      <c r="D15" s="430"/>
      <c r="E15" s="430"/>
      <c r="F15" s="430"/>
      <c r="G15" s="431"/>
      <c r="H15" s="429" t="s">
        <v>48</v>
      </c>
      <c r="I15" s="430"/>
      <c r="J15" s="430"/>
      <c r="K15" s="430"/>
      <c r="L15" s="431"/>
      <c r="M15" s="357" t="s">
        <v>49</v>
      </c>
      <c r="N15" s="358"/>
      <c r="O15" s="359"/>
    </row>
    <row r="16" spans="1:15" ht="15.75" thickBot="1" x14ac:dyDescent="0.3">
      <c r="B16" s="432"/>
      <c r="C16" s="433"/>
      <c r="D16" s="433"/>
      <c r="E16" s="433"/>
      <c r="F16" s="433"/>
      <c r="G16" s="434"/>
      <c r="H16" s="432"/>
      <c r="I16" s="433"/>
      <c r="J16" s="433"/>
      <c r="K16" s="433"/>
      <c r="L16" s="434"/>
      <c r="M16" s="162" t="s">
        <v>50</v>
      </c>
      <c r="N16" s="162" t="s">
        <v>51</v>
      </c>
      <c r="O16" s="163" t="s">
        <v>52</v>
      </c>
    </row>
    <row r="17" spans="2:15" ht="27" customHeight="1" x14ac:dyDescent="0.25">
      <c r="B17" s="384" t="s">
        <v>220</v>
      </c>
      <c r="C17" s="385"/>
      <c r="D17" s="385"/>
      <c r="E17" s="385"/>
      <c r="F17" s="385"/>
      <c r="G17" s="386"/>
      <c r="H17" s="247" t="s">
        <v>221</v>
      </c>
      <c r="I17" s="248"/>
      <c r="J17" s="248"/>
      <c r="K17" s="248"/>
      <c r="L17" s="249"/>
      <c r="M17" s="19" t="s">
        <v>213</v>
      </c>
      <c r="N17" s="21"/>
      <c r="O17" s="26"/>
    </row>
    <row r="18" spans="2:15" ht="54" customHeight="1" x14ac:dyDescent="0.25">
      <c r="B18" s="387" t="s">
        <v>222</v>
      </c>
      <c r="C18" s="388"/>
      <c r="D18" s="388"/>
      <c r="E18" s="388"/>
      <c r="F18" s="388"/>
      <c r="G18" s="389"/>
      <c r="H18" s="232" t="s">
        <v>223</v>
      </c>
      <c r="I18" s="233"/>
      <c r="J18" s="233"/>
      <c r="K18" s="233"/>
      <c r="L18" s="234"/>
      <c r="M18" s="21" t="s">
        <v>213</v>
      </c>
      <c r="N18" s="27"/>
      <c r="O18" s="27"/>
    </row>
    <row r="19" spans="2:15" ht="28.5" customHeight="1" x14ac:dyDescent="0.25">
      <c r="B19" s="387" t="s">
        <v>224</v>
      </c>
      <c r="C19" s="388"/>
      <c r="D19" s="388"/>
      <c r="E19" s="388"/>
      <c r="F19" s="388"/>
      <c r="G19" s="389"/>
      <c r="H19" s="232" t="s">
        <v>225</v>
      </c>
      <c r="I19" s="233"/>
      <c r="J19" s="233"/>
      <c r="K19" s="233"/>
      <c r="L19" s="234"/>
      <c r="M19" s="27" t="s">
        <v>213</v>
      </c>
      <c r="N19" s="27"/>
      <c r="O19" s="27"/>
    </row>
    <row r="20" spans="2:15" ht="15.75" thickBot="1" x14ac:dyDescent="0.3">
      <c r="B20" s="396"/>
      <c r="C20" s="397"/>
      <c r="D20" s="397"/>
      <c r="E20" s="397"/>
      <c r="F20" s="397"/>
      <c r="G20" s="398"/>
      <c r="H20" s="399"/>
      <c r="I20" s="400"/>
      <c r="J20" s="400"/>
      <c r="K20" s="400"/>
      <c r="L20" s="401"/>
      <c r="M20" s="23"/>
      <c r="N20" s="23"/>
      <c r="O20" s="23"/>
    </row>
    <row r="21" spans="2:15" ht="19.5" customHeight="1" x14ac:dyDescent="0.25">
      <c r="B21" s="402" t="s">
        <v>188</v>
      </c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4"/>
    </row>
    <row r="22" spans="2:15" hidden="1" x14ac:dyDescent="0.25">
      <c r="B22" s="405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7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08" t="s">
        <v>54</v>
      </c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10"/>
    </row>
    <row r="25" spans="2:15" ht="15.75" hidden="1" thickBot="1" x14ac:dyDescent="0.3">
      <c r="B25" s="146"/>
      <c r="C25" s="147"/>
      <c r="D25" s="147"/>
      <c r="E25" s="147"/>
      <c r="F25" s="147"/>
      <c r="G25" s="148"/>
      <c r="H25" s="148"/>
      <c r="I25" s="148"/>
      <c r="J25" s="148"/>
      <c r="K25" s="148"/>
      <c r="L25" s="148"/>
      <c r="M25" s="148"/>
      <c r="N25" s="148"/>
      <c r="O25" s="149"/>
    </row>
    <row r="26" spans="2:15" ht="15.75" thickBot="1" x14ac:dyDescent="0.3">
      <c r="B26" s="411" t="s">
        <v>55</v>
      </c>
      <c r="C26" s="412"/>
      <c r="D26" s="412"/>
      <c r="E26" s="412"/>
      <c r="F26" s="412"/>
      <c r="G26" s="413"/>
      <c r="H26" s="411" t="s">
        <v>56</v>
      </c>
      <c r="I26" s="412"/>
      <c r="J26" s="413"/>
      <c r="K26" s="411" t="s">
        <v>57</v>
      </c>
      <c r="L26" s="412"/>
      <c r="M26" s="412"/>
      <c r="N26" s="412"/>
      <c r="O26" s="413"/>
    </row>
    <row r="27" spans="2:15" ht="15.75" thickBot="1" x14ac:dyDescent="0.3">
      <c r="B27" s="414" t="s">
        <v>58</v>
      </c>
      <c r="C27" s="415"/>
      <c r="D27" s="415"/>
      <c r="E27" s="415"/>
      <c r="F27" s="415"/>
      <c r="G27" s="416"/>
      <c r="H27" s="354"/>
      <c r="I27" s="355"/>
      <c r="J27" s="356"/>
      <c r="K27" s="354"/>
      <c r="L27" s="355"/>
      <c r="M27" s="355"/>
      <c r="N27" s="355"/>
      <c r="O27" s="356"/>
    </row>
    <row r="28" spans="2:15" x14ac:dyDescent="0.25">
      <c r="B28" s="372" t="str">
        <f>'Descripcion 1'!I53</f>
        <v>Políticas generales de la Prefectura.</v>
      </c>
      <c r="C28" s="373"/>
      <c r="D28" s="373"/>
      <c r="E28" s="373"/>
      <c r="F28" s="373"/>
      <c r="G28" s="374"/>
      <c r="H28" s="390"/>
      <c r="I28" s="391"/>
      <c r="J28" s="392"/>
      <c r="K28" s="390"/>
      <c r="L28" s="391"/>
      <c r="M28" s="391"/>
      <c r="N28" s="391"/>
      <c r="O28" s="392"/>
    </row>
    <row r="29" spans="2:15" x14ac:dyDescent="0.25">
      <c r="B29" s="342">
        <f>'Descripcion 1'!I54</f>
        <v>0</v>
      </c>
      <c r="C29" s="343"/>
      <c r="D29" s="343"/>
      <c r="E29" s="343"/>
      <c r="F29" s="343"/>
      <c r="G29" s="344"/>
      <c r="H29" s="393"/>
      <c r="I29" s="394"/>
      <c r="J29" s="395"/>
      <c r="K29" s="393"/>
      <c r="L29" s="394"/>
      <c r="M29" s="394"/>
      <c r="N29" s="394"/>
      <c r="O29" s="395"/>
    </row>
    <row r="30" spans="2:15" x14ac:dyDescent="0.25">
      <c r="B30" s="342">
        <f>'Descripcion 1'!I55</f>
        <v>0</v>
      </c>
      <c r="C30" s="343"/>
      <c r="D30" s="343"/>
      <c r="E30" s="343"/>
      <c r="F30" s="343"/>
      <c r="G30" s="344"/>
      <c r="H30" s="393"/>
      <c r="I30" s="394"/>
      <c r="J30" s="395"/>
      <c r="K30" s="393"/>
      <c r="L30" s="394"/>
      <c r="M30" s="394"/>
      <c r="N30" s="394"/>
      <c r="O30" s="395"/>
    </row>
    <row r="31" spans="2:15" x14ac:dyDescent="0.25">
      <c r="B31" s="342">
        <f>'Descripcion 1'!I56</f>
        <v>0</v>
      </c>
      <c r="C31" s="343"/>
      <c r="D31" s="343"/>
      <c r="E31" s="343"/>
      <c r="F31" s="343"/>
      <c r="G31" s="344"/>
      <c r="H31" s="393"/>
      <c r="I31" s="394"/>
      <c r="J31" s="395"/>
      <c r="K31" s="393"/>
      <c r="L31" s="394"/>
      <c r="M31" s="394"/>
      <c r="N31" s="394"/>
      <c r="O31" s="395"/>
    </row>
    <row r="32" spans="2:15" x14ac:dyDescent="0.25">
      <c r="B32" s="438">
        <f>'Descripcion 1'!I57</f>
        <v>0</v>
      </c>
      <c r="C32" s="439"/>
      <c r="D32" s="439"/>
      <c r="E32" s="439"/>
      <c r="F32" s="439"/>
      <c r="G32" s="440"/>
      <c r="H32" s="441"/>
      <c r="I32" s="442"/>
      <c r="J32" s="443"/>
      <c r="K32" s="441"/>
      <c r="L32" s="442"/>
      <c r="M32" s="442"/>
      <c r="N32" s="442"/>
      <c r="O32" s="443"/>
    </row>
    <row r="33" spans="2:15" x14ac:dyDescent="0.25">
      <c r="B33" s="342">
        <f>'Descripcion 1'!I58</f>
        <v>0</v>
      </c>
      <c r="C33" s="343"/>
      <c r="D33" s="343"/>
      <c r="E33" s="343"/>
      <c r="F33" s="343"/>
      <c r="G33" s="344"/>
      <c r="H33" s="393"/>
      <c r="I33" s="394"/>
      <c r="J33" s="395"/>
      <c r="K33" s="393"/>
      <c r="L33" s="394"/>
      <c r="M33" s="394"/>
      <c r="N33" s="394"/>
      <c r="O33" s="395"/>
    </row>
    <row r="34" spans="2:15" ht="15.75" thickBot="1" x14ac:dyDescent="0.3">
      <c r="B34" s="342" t="e">
        <f>'Descripcion 1'!#REF!</f>
        <v>#REF!</v>
      </c>
      <c r="C34" s="343"/>
      <c r="D34" s="343"/>
      <c r="E34" s="343"/>
      <c r="F34" s="343"/>
      <c r="G34" s="344"/>
      <c r="H34" s="393"/>
      <c r="I34" s="394"/>
      <c r="J34" s="395"/>
      <c r="K34" s="393"/>
      <c r="L34" s="394"/>
      <c r="M34" s="394"/>
      <c r="N34" s="394"/>
      <c r="O34" s="395"/>
    </row>
    <row r="35" spans="2:15" ht="15.75" thickBot="1" x14ac:dyDescent="0.3">
      <c r="B35" s="414" t="s">
        <v>59</v>
      </c>
      <c r="C35" s="415"/>
      <c r="D35" s="415"/>
      <c r="E35" s="415"/>
      <c r="F35" s="415"/>
      <c r="G35" s="416"/>
      <c r="H35" s="417"/>
      <c r="I35" s="418"/>
      <c r="J35" s="419"/>
      <c r="K35" s="417"/>
      <c r="L35" s="418"/>
      <c r="M35" s="418"/>
      <c r="N35" s="418"/>
      <c r="O35" s="419"/>
    </row>
    <row r="36" spans="2:15" ht="15.75" thickBot="1" x14ac:dyDescent="0.3">
      <c r="B36" s="444" t="str">
        <f>'Descripcion 1'!I63</f>
        <v>Ingeniería Civil o similares</v>
      </c>
      <c r="C36" s="445"/>
      <c r="D36" s="445"/>
      <c r="E36" s="445"/>
      <c r="F36" s="445"/>
      <c r="G36" s="446"/>
      <c r="H36" s="423" t="s">
        <v>213</v>
      </c>
      <c r="I36" s="424"/>
      <c r="J36" s="425"/>
      <c r="K36" s="423"/>
      <c r="L36" s="424"/>
      <c r="M36" s="424"/>
      <c r="N36" s="424"/>
      <c r="O36" s="425"/>
    </row>
    <row r="37" spans="2:15" ht="15.75" thickBot="1" x14ac:dyDescent="0.3">
      <c r="B37" s="414" t="s">
        <v>60</v>
      </c>
      <c r="C37" s="415"/>
      <c r="D37" s="415"/>
      <c r="E37" s="415"/>
      <c r="F37" s="415"/>
      <c r="G37" s="416"/>
      <c r="H37" s="417"/>
      <c r="I37" s="418"/>
      <c r="J37" s="419"/>
      <c r="K37" s="417"/>
      <c r="L37" s="418"/>
      <c r="M37" s="418"/>
      <c r="N37" s="418"/>
      <c r="O37" s="419"/>
    </row>
    <row r="38" spans="2:15" ht="27.75" customHeight="1" thickBot="1" x14ac:dyDescent="0.3">
      <c r="B38" s="420" t="str">
        <f>'Descripcion 1'!I68</f>
        <v>Gestión de portafolio de bienes y servicios de infraestructura vial y obra pública civil en GADs.</v>
      </c>
      <c r="C38" s="421"/>
      <c r="D38" s="421"/>
      <c r="E38" s="421"/>
      <c r="F38" s="421"/>
      <c r="G38" s="422"/>
      <c r="H38" s="423" t="s">
        <v>213</v>
      </c>
      <c r="I38" s="424"/>
      <c r="J38" s="425"/>
      <c r="K38" s="423"/>
      <c r="L38" s="424"/>
      <c r="M38" s="424"/>
      <c r="N38" s="424"/>
      <c r="O38" s="425"/>
    </row>
    <row r="39" spans="2:15" ht="15.75" thickBot="1" x14ac:dyDescent="0.3">
      <c r="B39" s="414" t="s">
        <v>61</v>
      </c>
      <c r="C39" s="415"/>
      <c r="D39" s="415"/>
      <c r="E39" s="415"/>
      <c r="F39" s="415"/>
      <c r="G39" s="416"/>
      <c r="H39" s="417"/>
      <c r="I39" s="418"/>
      <c r="J39" s="419"/>
      <c r="K39" s="417"/>
      <c r="L39" s="418"/>
      <c r="M39" s="418"/>
      <c r="N39" s="418"/>
      <c r="O39" s="419"/>
    </row>
    <row r="40" spans="2:15" x14ac:dyDescent="0.25">
      <c r="B40" s="372" t="str">
        <f>B7</f>
        <v>Planificación y gestión</v>
      </c>
      <c r="C40" s="373"/>
      <c r="D40" s="373"/>
      <c r="E40" s="373"/>
      <c r="F40" s="373"/>
      <c r="G40" s="374"/>
      <c r="H40" s="390" t="s">
        <v>213</v>
      </c>
      <c r="I40" s="391"/>
      <c r="J40" s="392"/>
      <c r="K40" s="390"/>
      <c r="L40" s="391"/>
      <c r="M40" s="391"/>
      <c r="N40" s="391"/>
      <c r="O40" s="392"/>
    </row>
    <row r="41" spans="2:15" x14ac:dyDescent="0.25">
      <c r="B41" s="342" t="str">
        <f t="shared" ref="B41:B43" si="0">B8</f>
        <v>Pensamiento estratégico</v>
      </c>
      <c r="C41" s="343"/>
      <c r="D41" s="343"/>
      <c r="E41" s="343"/>
      <c r="F41" s="343"/>
      <c r="G41" s="344"/>
      <c r="H41" s="393" t="s">
        <v>213</v>
      </c>
      <c r="I41" s="394"/>
      <c r="J41" s="395"/>
      <c r="K41" s="393"/>
      <c r="L41" s="394"/>
      <c r="M41" s="394"/>
      <c r="N41" s="394"/>
      <c r="O41" s="395"/>
    </row>
    <row r="42" spans="2:15" x14ac:dyDescent="0.25">
      <c r="B42" s="342" t="str">
        <f t="shared" si="0"/>
        <v>Identificación de problemas</v>
      </c>
      <c r="C42" s="343"/>
      <c r="D42" s="343"/>
      <c r="E42" s="343"/>
      <c r="F42" s="343"/>
      <c r="G42" s="344"/>
      <c r="H42" s="393" t="s">
        <v>213</v>
      </c>
      <c r="I42" s="394"/>
      <c r="J42" s="395"/>
      <c r="K42" s="393"/>
      <c r="L42" s="394"/>
      <c r="M42" s="394"/>
      <c r="N42" s="394"/>
      <c r="O42" s="395"/>
    </row>
    <row r="43" spans="2:15" ht="15.75" thickBot="1" x14ac:dyDescent="0.3">
      <c r="B43" s="438" t="str">
        <f t="shared" si="0"/>
        <v>Juicio y toma de decisiones</v>
      </c>
      <c r="C43" s="439"/>
      <c r="D43" s="439"/>
      <c r="E43" s="439"/>
      <c r="F43" s="439"/>
      <c r="G43" s="440"/>
      <c r="H43" s="393" t="s">
        <v>213</v>
      </c>
      <c r="I43" s="394"/>
      <c r="J43" s="395"/>
      <c r="K43" s="393"/>
      <c r="L43" s="394"/>
      <c r="M43" s="394"/>
      <c r="N43" s="394"/>
      <c r="O43" s="395"/>
    </row>
    <row r="44" spans="2:15" ht="15.75" thickBot="1" x14ac:dyDescent="0.3">
      <c r="B44" s="414" t="s">
        <v>62</v>
      </c>
      <c r="C44" s="415"/>
      <c r="D44" s="415"/>
      <c r="E44" s="415"/>
      <c r="F44" s="415"/>
      <c r="G44" s="416"/>
      <c r="H44" s="417"/>
      <c r="I44" s="418"/>
      <c r="J44" s="419"/>
      <c r="K44" s="417"/>
      <c r="L44" s="418"/>
      <c r="M44" s="418"/>
      <c r="N44" s="418"/>
      <c r="O44" s="419"/>
    </row>
    <row r="45" spans="2:15" x14ac:dyDescent="0.25">
      <c r="B45" s="372" t="str">
        <f>B17</f>
        <v>Orientación a los resultados</v>
      </c>
      <c r="C45" s="373"/>
      <c r="D45" s="373"/>
      <c r="E45" s="373"/>
      <c r="F45" s="373"/>
      <c r="G45" s="374"/>
      <c r="H45" s="390" t="s">
        <v>213</v>
      </c>
      <c r="I45" s="391"/>
      <c r="J45" s="392"/>
      <c r="K45" s="390"/>
      <c r="L45" s="391"/>
      <c r="M45" s="391"/>
      <c r="N45" s="391"/>
      <c r="O45" s="392"/>
    </row>
    <row r="46" spans="2:15" x14ac:dyDescent="0.25">
      <c r="B46" s="342" t="str">
        <f t="shared" ref="B46:B48" si="1">B18</f>
        <v>Conocimiento del entorno organizacional</v>
      </c>
      <c r="C46" s="343"/>
      <c r="D46" s="343"/>
      <c r="E46" s="343"/>
      <c r="F46" s="343"/>
      <c r="G46" s="344"/>
      <c r="H46" s="393" t="s">
        <v>213</v>
      </c>
      <c r="I46" s="394"/>
      <c r="J46" s="395"/>
      <c r="K46" s="393"/>
      <c r="L46" s="394"/>
      <c r="M46" s="394"/>
      <c r="N46" s="394"/>
      <c r="O46" s="395"/>
    </row>
    <row r="47" spans="2:15" x14ac:dyDescent="0.25">
      <c r="B47" s="342" t="str">
        <f t="shared" si="1"/>
        <v>Construcción de relaciones</v>
      </c>
      <c r="C47" s="343"/>
      <c r="D47" s="343"/>
      <c r="E47" s="343"/>
      <c r="F47" s="343"/>
      <c r="G47" s="344"/>
      <c r="H47" s="393" t="s">
        <v>213</v>
      </c>
      <c r="I47" s="394"/>
      <c r="J47" s="395"/>
      <c r="K47" s="393"/>
      <c r="L47" s="394"/>
      <c r="M47" s="394"/>
      <c r="N47" s="394"/>
      <c r="O47" s="395"/>
    </row>
    <row r="48" spans="2:15" x14ac:dyDescent="0.25">
      <c r="B48" s="342">
        <f t="shared" si="1"/>
        <v>0</v>
      </c>
      <c r="C48" s="343"/>
      <c r="D48" s="343"/>
      <c r="E48" s="343"/>
      <c r="F48" s="343"/>
      <c r="G48" s="344"/>
      <c r="H48" s="393"/>
      <c r="I48" s="394"/>
      <c r="J48" s="395"/>
      <c r="K48" s="393"/>
      <c r="L48" s="394"/>
      <c r="M48" s="394"/>
      <c r="N48" s="394"/>
      <c r="O48" s="395"/>
    </row>
    <row r="49" spans="2:15" x14ac:dyDescent="0.25">
      <c r="B49" s="452" t="s">
        <v>63</v>
      </c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4"/>
    </row>
    <row r="50" spans="2:15" ht="15.75" thickBot="1" x14ac:dyDescent="0.3">
      <c r="B50" s="455" t="s">
        <v>64</v>
      </c>
      <c r="C50" s="456"/>
      <c r="D50" s="456"/>
      <c r="E50" s="456"/>
      <c r="F50" s="456"/>
      <c r="G50" s="448"/>
      <c r="H50" s="447" t="s">
        <v>65</v>
      </c>
      <c r="I50" s="448"/>
      <c r="J50" s="449" t="s">
        <v>66</v>
      </c>
      <c r="K50" s="450"/>
      <c r="L50" s="450"/>
      <c r="M50" s="450"/>
      <c r="N50" s="450"/>
      <c r="O50" s="451"/>
    </row>
    <row r="51" spans="2:15" ht="15.75" thickBot="1" x14ac:dyDescent="0.3">
      <c r="B51" s="473" t="s">
        <v>67</v>
      </c>
      <c r="C51" s="475" t="s">
        <v>68</v>
      </c>
      <c r="D51" s="477" t="s">
        <v>69</v>
      </c>
      <c r="E51" s="478"/>
      <c r="F51" s="478"/>
      <c r="G51" s="479"/>
      <c r="H51" s="473" t="s">
        <v>70</v>
      </c>
      <c r="I51" s="473" t="s">
        <v>71</v>
      </c>
      <c r="J51" s="462" t="s">
        <v>72</v>
      </c>
      <c r="K51" s="463"/>
      <c r="L51" s="462" t="s">
        <v>73</v>
      </c>
      <c r="M51" s="466"/>
      <c r="N51" s="466"/>
      <c r="O51" s="463"/>
    </row>
    <row r="52" spans="2:15" ht="23.25" customHeight="1" thickBot="1" x14ac:dyDescent="0.3">
      <c r="B52" s="474"/>
      <c r="C52" s="476"/>
      <c r="D52" s="468" t="s">
        <v>74</v>
      </c>
      <c r="E52" s="469"/>
      <c r="F52" s="468" t="s">
        <v>75</v>
      </c>
      <c r="G52" s="469"/>
      <c r="H52" s="474"/>
      <c r="I52" s="474"/>
      <c r="J52" s="464"/>
      <c r="K52" s="465"/>
      <c r="L52" s="464"/>
      <c r="M52" s="467"/>
      <c r="N52" s="467"/>
      <c r="O52" s="465"/>
    </row>
    <row r="53" spans="2:15" ht="15.75" thickBot="1" x14ac:dyDescent="0.3">
      <c r="B53" s="28">
        <f>'Base de Datos'!H24</f>
        <v>160</v>
      </c>
      <c r="C53" s="29">
        <f>'Base de Datos'!G25</f>
        <v>100</v>
      </c>
      <c r="D53" s="470">
        <f>'Base de Datos'!G26</f>
        <v>100</v>
      </c>
      <c r="E53" s="471"/>
      <c r="F53" s="470">
        <f>'Base de Datos'!G27</f>
        <v>100</v>
      </c>
      <c r="G53" s="471"/>
      <c r="H53" s="28">
        <f>'Base de Datos'!G28</f>
        <v>100</v>
      </c>
      <c r="I53" s="28">
        <f>'Base de Datos'!G29</f>
        <v>100</v>
      </c>
      <c r="J53" s="470">
        <f>'Base de Datos'!G30</f>
        <v>200</v>
      </c>
      <c r="K53" s="471"/>
      <c r="L53" s="470">
        <f>'Base de Datos'!G31</f>
        <v>100</v>
      </c>
      <c r="M53" s="472"/>
      <c r="N53" s="472"/>
      <c r="O53" s="471"/>
    </row>
    <row r="54" spans="2:15" ht="15.75" hidden="1" thickBot="1" x14ac:dyDescent="0.3">
      <c r="B54" s="90"/>
      <c r="C54" s="74"/>
      <c r="D54" s="74"/>
      <c r="E54" s="74"/>
      <c r="F54" s="74"/>
      <c r="G54" s="457"/>
      <c r="H54" s="457"/>
      <c r="I54" s="457"/>
      <c r="J54" s="457"/>
      <c r="K54" s="457"/>
      <c r="L54" s="457"/>
      <c r="M54" s="457"/>
      <c r="N54" s="457"/>
      <c r="O54" s="458"/>
    </row>
    <row r="55" spans="2:15" ht="15.75" thickBot="1" x14ac:dyDescent="0.3">
      <c r="B55" s="459" t="s">
        <v>76</v>
      </c>
      <c r="C55" s="460"/>
      <c r="D55" s="460"/>
      <c r="E55" s="460"/>
      <c r="F55" s="461"/>
      <c r="G55" s="459" t="s">
        <v>77</v>
      </c>
      <c r="H55" s="460"/>
      <c r="I55" s="461"/>
      <c r="J55" s="459" t="s">
        <v>78</v>
      </c>
      <c r="K55" s="460"/>
      <c r="L55" s="460"/>
      <c r="M55" s="460"/>
      <c r="N55" s="460"/>
      <c r="O55" s="461"/>
    </row>
    <row r="56" spans="2:15" ht="15.75" thickBot="1" x14ac:dyDescent="0.3">
      <c r="B56" s="164" t="s">
        <v>79</v>
      </c>
      <c r="C56" s="81"/>
      <c r="D56" s="81"/>
      <c r="E56" s="81"/>
      <c r="F56" s="81"/>
      <c r="G56" s="165" t="s">
        <v>79</v>
      </c>
      <c r="H56" s="81"/>
      <c r="I56" s="81"/>
      <c r="J56" s="165" t="s">
        <v>79</v>
      </c>
      <c r="K56" s="81"/>
      <c r="L56" s="81"/>
      <c r="M56" s="81"/>
      <c r="N56" s="81"/>
      <c r="O56" s="82"/>
    </row>
    <row r="57" spans="2:15" x14ac:dyDescent="0.25">
      <c r="B57" s="164" t="s">
        <v>80</v>
      </c>
      <c r="C57" s="84"/>
      <c r="D57" s="84"/>
      <c r="E57" s="84"/>
      <c r="F57" s="84"/>
      <c r="G57" s="165" t="s">
        <v>80</v>
      </c>
      <c r="H57" s="84"/>
      <c r="I57" s="84"/>
      <c r="J57" s="165" t="s">
        <v>80</v>
      </c>
      <c r="K57" s="84"/>
      <c r="L57" s="84"/>
      <c r="M57" s="84"/>
      <c r="N57" s="84"/>
      <c r="O57" s="85"/>
    </row>
    <row r="58" spans="2:15" ht="15.75" thickBot="1" x14ac:dyDescent="0.3">
      <c r="B58" s="83"/>
      <c r="C58" s="88"/>
      <c r="D58" s="88"/>
      <c r="E58" s="88"/>
      <c r="F58" s="89"/>
      <c r="G58" s="83"/>
      <c r="H58" s="86"/>
      <c r="I58" s="87"/>
      <c r="J58" s="83"/>
      <c r="K58" s="86"/>
      <c r="L58" s="86"/>
      <c r="M58" s="86"/>
      <c r="N58" s="86"/>
      <c r="O58" s="87"/>
    </row>
    <row r="59" spans="2:15" ht="15.75" thickBot="1" x14ac:dyDescent="0.3">
      <c r="B59" s="168" t="s">
        <v>81</v>
      </c>
      <c r="C59" s="80"/>
      <c r="D59" s="81"/>
      <c r="E59" s="81"/>
      <c r="F59" s="82"/>
      <c r="G59" s="167" t="s">
        <v>81</v>
      </c>
      <c r="H59" s="81"/>
      <c r="I59" s="81"/>
      <c r="J59" s="166" t="s">
        <v>81</v>
      </c>
      <c r="K59" s="81"/>
      <c r="L59" s="81"/>
      <c r="M59" s="81"/>
      <c r="N59" s="81"/>
      <c r="O59" s="82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0" zoomScaleNormal="100" workbookViewId="0">
      <selection activeCell="H25" sqref="H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7"/>
      <c r="C2" s="505"/>
      <c r="D2" s="503" t="s">
        <v>143</v>
      </c>
      <c r="E2" s="504"/>
      <c r="F2" s="504"/>
      <c r="G2" s="504"/>
      <c r="H2" s="504"/>
      <c r="I2" s="504"/>
      <c r="J2" s="504"/>
      <c r="K2" s="504"/>
      <c r="L2" s="504"/>
      <c r="M2" s="504"/>
      <c r="N2" s="505"/>
      <c r="O2" s="505"/>
      <c r="P2" s="505"/>
      <c r="Q2" s="506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94" t="s">
        <v>82</v>
      </c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94" t="s">
        <v>83</v>
      </c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0"/>
      <c r="C7" s="495" t="s">
        <v>84</v>
      </c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151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85" t="s">
        <v>85</v>
      </c>
      <c r="C8" s="486"/>
      <c r="D8" s="496" t="str">
        <f>'Descripcion 1'!C8</f>
        <v>Gobierno Autónomo Descentralizado de la Provincia del Carchi</v>
      </c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85" t="s">
        <v>86</v>
      </c>
      <c r="C9" s="486"/>
      <c r="D9" s="497" t="str">
        <f>'Descripcion 1'!J8</f>
        <v>Prefectura</v>
      </c>
      <c r="E9" s="497"/>
      <c r="F9" s="497"/>
      <c r="G9" s="497"/>
      <c r="H9" s="497"/>
      <c r="I9" s="497"/>
      <c r="J9" s="497"/>
      <c r="K9" s="497"/>
      <c r="L9" s="498"/>
      <c r="M9" s="497"/>
      <c r="N9" s="497"/>
      <c r="O9" s="497"/>
      <c r="P9" s="497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87" t="s">
        <v>87</v>
      </c>
      <c r="C10" s="488"/>
      <c r="D10" s="499" t="str">
        <f>+'Descripcion 1'!C9</f>
        <v>Director de Obras Públicas</v>
      </c>
      <c r="E10" s="500"/>
      <c r="F10" s="500"/>
      <c r="G10" s="500"/>
      <c r="H10" s="500"/>
      <c r="I10" s="500"/>
      <c r="J10" s="500"/>
      <c r="K10" s="501"/>
      <c r="L10" s="169" t="s">
        <v>4</v>
      </c>
      <c r="M10" s="502" t="str">
        <f>+'Descripcion 1'!J9</f>
        <v>03</v>
      </c>
      <c r="N10" s="502"/>
      <c r="O10" s="502"/>
      <c r="P10" s="502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2"/>
      <c r="C12" s="481" t="s">
        <v>88</v>
      </c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153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89" t="s">
        <v>89</v>
      </c>
      <c r="C13" s="490"/>
      <c r="D13" s="490"/>
      <c r="E13" s="490"/>
      <c r="F13" s="490"/>
      <c r="G13" s="490"/>
      <c r="H13" s="490"/>
      <c r="I13" s="491"/>
      <c r="J13" s="492" t="s">
        <v>90</v>
      </c>
      <c r="K13" s="490"/>
      <c r="L13" s="490"/>
      <c r="M13" s="490"/>
      <c r="N13" s="490"/>
      <c r="O13" s="490"/>
      <c r="P13" s="490"/>
      <c r="Q13" s="493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74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82" t="s">
        <v>111</v>
      </c>
      <c r="C27" s="483"/>
      <c r="D27" s="483"/>
      <c r="E27" s="483"/>
      <c r="F27" s="483"/>
      <c r="G27" s="483"/>
      <c r="H27" s="483"/>
      <c r="I27" s="483"/>
      <c r="J27" s="483" t="s">
        <v>112</v>
      </c>
      <c r="K27" s="483"/>
      <c r="L27" s="483"/>
      <c r="M27" s="483"/>
      <c r="N27" s="483"/>
      <c r="O27" s="483"/>
      <c r="P27" s="483"/>
      <c r="Q27" s="484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2"/>
      <c r="C33" s="481" t="s">
        <v>113</v>
      </c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153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82" t="s">
        <v>114</v>
      </c>
      <c r="C34" s="483"/>
      <c r="D34" s="483"/>
      <c r="E34" s="483"/>
      <c r="F34" s="483"/>
      <c r="G34" s="483"/>
      <c r="H34" s="483"/>
      <c r="I34" s="483"/>
      <c r="J34" s="483" t="s">
        <v>115</v>
      </c>
      <c r="K34" s="483"/>
      <c r="L34" s="483"/>
      <c r="M34" s="483"/>
      <c r="N34" s="483"/>
      <c r="O34" s="483"/>
      <c r="P34" s="483"/>
      <c r="Q34" s="484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54"/>
      <c r="C39" s="480" t="s">
        <v>116</v>
      </c>
      <c r="D39" s="480"/>
      <c r="E39" s="480"/>
      <c r="F39" s="480"/>
      <c r="G39" s="480"/>
      <c r="H39" s="480"/>
      <c r="I39" s="480"/>
      <c r="J39" s="481"/>
      <c r="K39" s="481"/>
      <c r="L39" s="481"/>
      <c r="M39" s="481"/>
      <c r="N39" s="481"/>
      <c r="O39" s="481"/>
      <c r="P39" s="481"/>
      <c r="Q39" s="153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82" t="s">
        <v>117</v>
      </c>
      <c r="C40" s="483"/>
      <c r="D40" s="483"/>
      <c r="E40" s="483"/>
      <c r="F40" s="483"/>
      <c r="G40" s="483"/>
      <c r="H40" s="483"/>
      <c r="I40" s="483"/>
      <c r="J40" s="483" t="s">
        <v>118</v>
      </c>
      <c r="K40" s="483"/>
      <c r="L40" s="483"/>
      <c r="M40" s="483"/>
      <c r="N40" s="483"/>
      <c r="O40" s="483"/>
      <c r="P40" s="483"/>
      <c r="Q40" s="484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8"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7"/>
      <c r="C2" s="505"/>
      <c r="D2" s="503" t="s">
        <v>186</v>
      </c>
      <c r="E2" s="504"/>
      <c r="F2" s="504"/>
      <c r="G2" s="504"/>
      <c r="H2" s="504"/>
      <c r="I2" s="504"/>
      <c r="J2" s="504"/>
      <c r="K2" s="504"/>
      <c r="L2" s="504"/>
      <c r="M2" s="504"/>
      <c r="N2" s="505"/>
      <c r="O2" s="505"/>
      <c r="P2" s="505"/>
      <c r="Q2" s="506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2"/>
      <c r="C4" s="481" t="str">
        <f>+'Valoración Datos'!C7:P7</f>
        <v>1. IDENTIFICACIÓN GENERAL</v>
      </c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53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85" t="str">
        <f>+'Valoración Datos'!B8:C8</f>
        <v>INSTITUCIÓN:</v>
      </c>
      <c r="C5" s="486"/>
      <c r="D5" s="526" t="str">
        <f>+'Valoración Datos'!D8</f>
        <v>Gobierno Autónomo Descentralizado de la Provincia del Carchi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144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85" t="str">
        <f>+'Valoración Datos'!B9:C9</f>
        <v>UNIDAD O PROCESO:</v>
      </c>
      <c r="C6" s="486"/>
      <c r="D6" s="527" t="str">
        <f>+'Valoración Datos'!D9</f>
        <v>Prefectura</v>
      </c>
      <c r="E6" s="527"/>
      <c r="F6" s="527"/>
      <c r="G6" s="527"/>
      <c r="H6" s="527"/>
      <c r="I6" s="527"/>
      <c r="J6" s="527"/>
      <c r="K6" s="527"/>
      <c r="L6" s="528"/>
      <c r="M6" s="527"/>
      <c r="N6" s="527"/>
      <c r="O6" s="527"/>
      <c r="P6" s="527"/>
      <c r="Q6" s="144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23" t="str">
        <f>+'Valoración Datos'!B10:C10</f>
        <v>PUESTO ESPECÍFICO:</v>
      </c>
      <c r="C7" s="524"/>
      <c r="D7" s="499" t="str">
        <f>+'Valoración Datos'!D10</f>
        <v>Director de Obras Públicas</v>
      </c>
      <c r="E7" s="500"/>
      <c r="F7" s="500"/>
      <c r="G7" s="500"/>
      <c r="H7" s="500"/>
      <c r="I7" s="500"/>
      <c r="J7" s="500"/>
      <c r="K7" s="501"/>
      <c r="L7" s="169" t="s">
        <v>4</v>
      </c>
      <c r="M7" s="525" t="str">
        <f>+'Valoración Datos'!M10</f>
        <v>03</v>
      </c>
      <c r="N7" s="525"/>
      <c r="O7" s="525"/>
      <c r="P7" s="525"/>
      <c r="Q7" s="145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2"/>
      <c r="C9" s="481" t="str">
        <f>+'Valoración Datos'!C12:P12</f>
        <v>2. PERFIL DE COMPETENCIAS DEL PUESTO</v>
      </c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153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0" t="s">
        <v>120</v>
      </c>
      <c r="D11" s="38"/>
      <c r="E11" s="38"/>
      <c r="F11" s="38"/>
      <c r="G11" s="38"/>
      <c r="H11" s="38"/>
      <c r="I11" s="41"/>
      <c r="J11" s="38"/>
      <c r="K11" s="170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72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72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72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72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72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72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72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72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72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72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72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72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72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72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72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72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72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72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0" t="s">
        <v>123</v>
      </c>
      <c r="D26" s="38"/>
      <c r="E26" s="38"/>
      <c r="F26" s="38"/>
      <c r="G26" s="38"/>
      <c r="H26" s="38"/>
      <c r="I26" s="41"/>
      <c r="J26" s="38"/>
      <c r="K26" s="170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72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72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72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72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72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72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72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72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72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72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2"/>
      <c r="C34" s="481" t="str">
        <f>+'Valoración Datos'!C33:P33</f>
        <v>3. COMPLEJIDAD DEL PUESTO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153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0" t="s">
        <v>125</v>
      </c>
      <c r="D36" s="38"/>
      <c r="E36" s="38"/>
      <c r="F36" s="38"/>
      <c r="G36" s="38"/>
      <c r="H36" s="38"/>
      <c r="I36" s="41"/>
      <c r="J36" s="38"/>
      <c r="K36" s="170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72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72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72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72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72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72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72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72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72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72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2"/>
      <c r="C44" s="481" t="str">
        <f>+'Valoración Datos'!C39:P39</f>
        <v>4. RESPONSABILIDAD</v>
      </c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153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0" t="s">
        <v>127</v>
      </c>
      <c r="D46" s="38"/>
      <c r="E46" s="38"/>
      <c r="F46" s="38"/>
      <c r="G46" s="38"/>
      <c r="H46" s="38"/>
      <c r="I46" s="41"/>
      <c r="J46" s="38"/>
      <c r="K46" s="170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72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72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72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72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72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72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72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72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72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72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72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72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72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2"/>
      <c r="C61" s="481" t="s">
        <v>129</v>
      </c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  <c r="Q61" s="153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71" t="s">
        <v>130</v>
      </c>
      <c r="D63" s="517">
        <f>+'Base de Datos'!G32</f>
        <v>960</v>
      </c>
      <c r="E63" s="518"/>
      <c r="F63" s="38"/>
      <c r="G63" s="519" t="s">
        <v>119</v>
      </c>
      <c r="H63" s="519"/>
      <c r="I63" s="520">
        <f>+'Base de Datos'!H33</f>
        <v>14</v>
      </c>
      <c r="J63" s="521"/>
      <c r="K63" s="171" t="s">
        <v>131</v>
      </c>
      <c r="L63" s="520" t="str">
        <f>+'Base de Datos'!G33</f>
        <v>Nivel Jerárquico Superior</v>
      </c>
      <c r="M63" s="522"/>
      <c r="N63" s="522"/>
      <c r="O63" s="522"/>
      <c r="P63" s="521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2"/>
      <c r="C66" s="481" t="s">
        <v>132</v>
      </c>
      <c r="D66" s="481"/>
      <c r="E66" s="481"/>
      <c r="F66" s="481"/>
      <c r="G66" s="481"/>
      <c r="H66" s="481"/>
      <c r="I66" s="481"/>
      <c r="J66" s="481"/>
      <c r="K66" s="481"/>
      <c r="L66" s="481"/>
      <c r="M66" s="481"/>
      <c r="N66" s="481"/>
      <c r="O66" s="481"/>
      <c r="P66" s="481"/>
      <c r="Q66" s="153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10" t="s">
        <v>189</v>
      </c>
      <c r="E68" s="511"/>
      <c r="F68" s="511"/>
      <c r="G68" s="511"/>
      <c r="H68" s="512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13"/>
      <c r="D70" s="514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5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6" t="s">
        <v>133</v>
      </c>
      <c r="D71" s="516"/>
      <c r="E71" s="516" t="s">
        <v>134</v>
      </c>
      <c r="F71" s="516"/>
      <c r="G71" s="516"/>
      <c r="H71" s="516"/>
      <c r="I71" s="516"/>
      <c r="J71" s="516"/>
      <c r="K71" s="516"/>
      <c r="L71" s="516" t="s">
        <v>135</v>
      </c>
      <c r="M71" s="516"/>
      <c r="N71" s="516"/>
      <c r="O71" s="516"/>
      <c r="P71" s="516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09"/>
      <c r="L73" s="509"/>
      <c r="M73" s="509"/>
      <c r="N73" s="509"/>
      <c r="O73" s="509"/>
      <c r="P73" s="509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32" t="s">
        <v>158</v>
      </c>
      <c r="G3" s="533"/>
      <c r="H3" s="533"/>
      <c r="I3" s="533"/>
      <c r="J3" s="534"/>
    </row>
    <row r="4" spans="3:10" x14ac:dyDescent="0.25">
      <c r="C4" t="s">
        <v>147</v>
      </c>
      <c r="D4" t="s">
        <v>150</v>
      </c>
      <c r="F4" s="537" t="s">
        <v>159</v>
      </c>
      <c r="G4" s="535" t="s">
        <v>119</v>
      </c>
      <c r="H4" s="539" t="s">
        <v>160</v>
      </c>
      <c r="I4" s="540"/>
      <c r="J4" s="541"/>
    </row>
    <row r="5" spans="3:10" x14ac:dyDescent="0.25">
      <c r="C5" t="s">
        <v>122</v>
      </c>
      <c r="D5" t="s">
        <v>151</v>
      </c>
      <c r="F5" s="538"/>
      <c r="G5" s="536"/>
      <c r="H5" s="99" t="s">
        <v>161</v>
      </c>
      <c r="I5" s="99" t="s">
        <v>162</v>
      </c>
      <c r="J5" s="542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75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76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76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76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76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76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76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76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76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76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76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76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76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77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9" t="s">
        <v>163</v>
      </c>
      <c r="G22" s="530"/>
      <c r="H22" s="531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2016-12-01T21:28:43Z</dcterms:modified>
</cp:coreProperties>
</file>