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823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N27" i="3" l="1"/>
  <c r="N26" i="3"/>
  <c r="N25" i="3"/>
  <c r="N24" i="3"/>
  <c r="N23" i="3"/>
  <c r="N28" i="3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 s="1"/>
  <c r="D5" i="6"/>
  <c r="C44" i="6"/>
  <c r="C34" i="6"/>
  <c r="C9" i="6"/>
  <c r="C4" i="6"/>
  <c r="D10" i="2"/>
  <c r="D7" i="6" s="1"/>
  <c r="B7" i="6"/>
  <c r="B6" i="6"/>
  <c r="B5" i="6"/>
  <c r="G23" i="7"/>
  <c r="N29" i="3"/>
  <c r="M10" i="2"/>
  <c r="M7" i="6" s="1"/>
  <c r="G24" i="7" l="1"/>
  <c r="G29" i="7"/>
  <c r="I54" i="1" s="1"/>
  <c r="G26" i="7"/>
  <c r="D54" i="1" s="1"/>
  <c r="G27" i="7"/>
  <c r="F54" i="1" s="1"/>
  <c r="G28" i="7"/>
  <c r="H54" i="1" s="1"/>
  <c r="G25" i="7"/>
  <c r="C54" i="1" s="1"/>
  <c r="H24" i="7"/>
  <c r="B54" i="1" s="1"/>
  <c r="G31" i="7"/>
  <c r="L54" i="1" s="1"/>
  <c r="G30" i="7"/>
  <c r="J54" i="1" s="1"/>
  <c r="G32" i="7" l="1"/>
  <c r="G35" i="7" l="1"/>
  <c r="H35" i="7" s="1"/>
  <c r="D63" i="6"/>
  <c r="J10" i="3" s="1"/>
  <c r="G34" i="7" l="1"/>
  <c r="H34" i="7" l="1"/>
  <c r="G33" i="7"/>
  <c r="L63" i="6" l="1"/>
  <c r="D11" i="3" s="1"/>
  <c r="H33" i="7"/>
  <c r="I63" i="6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<sst xmlns="http://schemas.openxmlformats.org/spreadsheetml/2006/main" count="346" uniqueCount="246">
  <si>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</si>
  <si>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</si>
  <si>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</si>
  <si>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</si>
  <si>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</si>
  <si>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</si>
  <si>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</si>
  <si>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</si>
  <si>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</si>
  <si>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</si>
  <si>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</si>
  <si>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</si>
  <si>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</si>
  <si>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</si>
  <si>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</si>
  <si>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</si>
  <si>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</si>
  <si>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</si>
  <si>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</si>
  <si>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</si>
  <si>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</si>
  <si>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</si>
  <si>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</si>
  <si>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</si>
  <si>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</si>
  <si>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</si>
  <si>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</si>
  <si>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</si>
  <si>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</si>
  <si>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</si>
  <si>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</si>
  <si>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</si>
  <si>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</si>
  <si>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</si>
  <si>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</si>
  <si>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</si>
  <si>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</si>
  <si>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</si>
  <si>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</si>
  <si>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</si>
  <si>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</si>
  <si>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</si>
  <si>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</si>
  <si>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</si>
  <si>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</si>
  <si>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</si>
  <si>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</si>
  <si>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</si>
  <si>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</si>
  <si>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</si>
  <si>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</si>
  <si>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</si>
  <si>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</si>
  <si>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</si>
  <si>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</si>
  <si>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</si>
  <si>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</si>
  <si>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</si>
  <si>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</si>
  <si>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</si>
  <si>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</si>
  <si>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</si>
  <si>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</si>
  <si>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</si>
  <si>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</si>
  <si>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</si>
  <si>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</si>
  <si>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</si>
  <si>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</si>
  <si>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</si>
  <si>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</si>
  <si>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</si>
  <si>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</si>
  <si>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</si>
  <si>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</si>
  <si>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</si>
  <si>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</si>
  <si>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</si>
  <si>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</si>
  <si>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</si>
  <si>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</si>
  <si>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</si>
  <si>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</si>
  <si>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</si>
  <si>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</si>
  <si>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</si>
  <si>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</si>
  <si>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</si>
  <si>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</si>
  <si>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</si>
  <si>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</si>
  <si>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</si>
  <si>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</si>
  <si>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</si>
  <si>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</si>
  <si>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</si>
  <si>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</si>
  <si>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</si>
  <si>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</si>
  <si>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</si>
  <si>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</si>
  <si>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</si>
  <si>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</si>
  <si>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</si>
  <si>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</si>
  <si>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</si>
  <si>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</si>
  <si>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</si>
  <si>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</si>
  <si>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</si>
  <si>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</si>
  <si>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</si>
  <si>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</si>
  <si>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</si>
  <si>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</si>
  <si>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</si>
  <si>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</si>
  <si>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</si>
  <si>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</si>
  <si>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</si>
  <si>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</si>
  <si>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</si>
  <si>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</si>
  <si>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</si>
  <si>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</si>
  <si>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</si>
  <si>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</si>
  <si>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</si>
  <si>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</si>
  <si>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</si>
  <si>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</si>
  <si>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</si>
  <si>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</si>
  <si>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</si>
  <si>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</si>
  <si>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</si>
  <si>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</si>
  <si>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</si>
  <si>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</si>
  <si>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</si>
  <si>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</si>
  <si>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</si>
  <si>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</si>
  <si>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</si>
  <si>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</si>
  <si>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</si>
  <si>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</si>
  <si>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</si>
  <si>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</si>
  <si>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</si>
  <si>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</si>
  <si>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</si>
  <si>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</si>
  <si>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</si>
  <si>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</si>
  <si>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</si>
  <si>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</si>
  <si>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</si>
  <si>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</si>
  <si>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</si>
  <si>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</si>
  <si>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</si>
  <si>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</si>
  <si>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</si>
  <si>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</si>
  <si>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</si>
  <si>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</si>
  <si>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</si>
  <si>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</si>
  <si>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</si>
  <si>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</si>
  <si>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</si>
  <si>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</si>
  <si>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</si>
  <si>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</si>
  <si>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</si>
  <si>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</si>
  <si>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</si>
  <si>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</si>
  <si>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</si>
  <si>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</si>
  <si>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</si>
  <si>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</si>
  <si>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</si>
  <si>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</si>
  <si>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</si>
  <si>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</si>
  <si>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</si>
  <si>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</si>
  <si>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</si>
  <si>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</si>
  <si>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</si>
  <si>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</si>
  <si>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</si>
  <si>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</si>
  <si>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</si>
  <si>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</si>
  <si>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</si>
  <si>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</si>
  <si>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</si>
  <si>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</si>
  <si>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</si>
  <si>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</si>
  <si>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</si>
  <si>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</si>
  <si>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</si>
  <si>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</si>
  <si>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B</t>
  </si>
  <si>
    <t>Pensamiento crítico</t>
  </si>
  <si>
    <t>Pensamiento analítico</t>
  </si>
  <si>
    <t>X</t>
  </si>
  <si>
    <t>Orientación a los resultados</t>
  </si>
  <si>
    <t xml:space="preserve">Flexibilidad     </t>
  </si>
  <si>
    <t>Prefectura Provincial</t>
  </si>
  <si>
    <t>Posgrado</t>
  </si>
  <si>
    <t>7 años o más</t>
  </si>
  <si>
    <t>Orientación / asesoramiento</t>
  </si>
  <si>
    <t>Trabajo en equipo</t>
  </si>
  <si>
    <t>Conocimiento del entorno organizacional</t>
  </si>
  <si>
    <t>Los demás productos finales o atribuciones que establezca la Constitución y las Leyes, la normativa interna y las disposiciones de autoridades.</t>
  </si>
  <si>
    <t>Pensamiento Estratégico</t>
  </si>
  <si>
    <t xml:space="preserve">Analiza,  determina y cuestiona la viabilidad de aplicación de leyes, reglamentos, normas, sistemas  y otros, aplicando la lógica. </t>
  </si>
  <si>
    <t>Asesora a las autoridades de la institución en materia de su competencia, generando políticas y estratégias que permitan tomar decisiones acertadas.</t>
  </si>
  <si>
    <t>Comprende rápidamente los cambios de oportunidades, amenazas, fortalezas y debilidades de organización y fija directrices estratégicas para aprobar planes.</t>
  </si>
  <si>
    <t>Realiza análisis extremadamente complejos, secuenciando  un problema, estableciendo causas, o varias consecuencias de acción. Anticipa los obstáculos.</t>
  </si>
  <si>
    <t>Realiza acciones necesarias para cumplir con las metas. Desarrolla o modifica procesos que contribuyan a mejorar la eficiencia.</t>
  </si>
  <si>
    <t>Modifica las acciones para responder a los cambios organizacionales o de prioridades. Propone mejoras para la organización.</t>
  </si>
  <si>
    <t>Crea un buen clima de trabajo y espíritu de cooperación. Resuelve los conflictos que se puedan producir dentro del equipo. Es un referente en el manejo de equipos.</t>
  </si>
  <si>
    <t>Identifica razones que motivan a determinados comportamientos en los grupos de trabajo, los problemas de fondo de las unidades o procesos.</t>
  </si>
  <si>
    <t xml:space="preserve">Director de Participación Ciudadana </t>
  </si>
  <si>
    <t>Organización y funcionamiento de organizaciones y gremios</t>
  </si>
  <si>
    <t>Evaluación resultados de participación ciudadana</t>
  </si>
  <si>
    <t>Estudios políticos que induzcan a la participación ciudadana</t>
  </si>
  <si>
    <t>Genera espacios e infraestructura tecnológica de gobierno electrónico para fomentar e impulsar la participación ciudadana en el gobierno provincial.</t>
  </si>
  <si>
    <t>Estrategias políticas de promoción y organización de la participación ciudadana.</t>
  </si>
  <si>
    <t>Evaluación de la incidencia y resultados de la participación ciudadana en la defensa de sus derechos; y,</t>
  </si>
  <si>
    <t>Sociólogo, Politólogo, Ciencias Sociales y afines</t>
  </si>
  <si>
    <t>Sociólogo</t>
  </si>
  <si>
    <t>Estrategias de generación de gobierno electrónico</t>
  </si>
  <si>
    <t>Estudios y análisis políticos que promuevan la participación ciudadana.</t>
  </si>
  <si>
    <t xml:space="preserve">Ciudadania, Prefecto, Consejo y dependencias de gobierno provincial </t>
  </si>
  <si>
    <t>Métodos para diseño de estratégias de políticas de promoción y</t>
  </si>
  <si>
    <t xml:space="preserve"> organización política ciudadana</t>
  </si>
  <si>
    <t xml:space="preserve">Promoción de la organización y funcionamiento de asociaciones y comité de gestión de participación ciudadana. </t>
  </si>
  <si>
    <t>Generar espacios y dotar de infraestructura tecnológica de gobierno electrónico que promueva la participación ciudadana en la provincia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</si>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</sst>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5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0" xfId="0" applyNumberFormat="1" applyFont="1" applyBorder="1" applyAlignment="1">
      <alignment horizontal="center" vertical="top"/>
    </xf>
    <xf numFmtId="0" fontId="3" fillId="2" borderId="96" xfId="1" applyFont="1" applyFill="1" applyBorder="1" applyAlignment="1">
      <alignment horizontal="center"/>
    </xf>
    <xf numFmtId="0" fontId="5" fillId="2" borderId="98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horizontal="center" vertical="center"/>
    </xf>
    <xf numFmtId="3" fontId="2" fillId="2" borderId="101" xfId="1" applyNumberFormat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3" fontId="2" fillId="2" borderId="104" xfId="1" applyNumberFormat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3" fontId="2" fillId="2" borderId="107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8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7" fillId="2" borderId="103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9" xfId="1" applyFont="1" applyFill="1" applyBorder="1" applyAlignment="1">
      <alignment vertical="center"/>
    </xf>
    <xf numFmtId="0" fontId="15" fillId="4" borderId="56" xfId="1" applyFont="1" applyFill="1" applyBorder="1"/>
    <xf numFmtId="0" fontId="15" fillId="4" borderId="58" xfId="1" applyFont="1" applyFill="1" applyBorder="1"/>
    <xf numFmtId="0" fontId="15" fillId="4" borderId="19" xfId="1" applyFont="1" applyFill="1" applyBorder="1"/>
    <xf numFmtId="0" fontId="3" fillId="5" borderId="68" xfId="0" applyFont="1" applyFill="1" applyBorder="1" applyAlignment="1">
      <alignment horizontal="justify" vertical="center"/>
    </xf>
    <xf numFmtId="0" fontId="3" fillId="5" borderId="83" xfId="0" applyFont="1" applyFill="1" applyBorder="1" applyAlignment="1">
      <alignment horizontal="justify" vertical="center"/>
    </xf>
    <xf numFmtId="0" fontId="3" fillId="5" borderId="82" xfId="0" applyFont="1" applyFill="1" applyBorder="1" applyAlignment="1">
      <alignment horizontal="justify"/>
    </xf>
    <xf numFmtId="0" fontId="3" fillId="5" borderId="68" xfId="0" applyFont="1" applyFill="1" applyBorder="1" applyAlignment="1">
      <alignment horizontal="justify" vertical="center" wrapText="1"/>
    </xf>
    <xf numFmtId="0" fontId="3" fillId="5" borderId="68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8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/>
    <xf numFmtId="0" fontId="7" fillId="5" borderId="59" xfId="0" applyFont="1" applyFill="1" applyBorder="1" applyAlignment="1"/>
    <xf numFmtId="0" fontId="7" fillId="5" borderId="70" xfId="0" applyFont="1" applyFill="1" applyBorder="1" applyAlignment="1"/>
    <xf numFmtId="0" fontId="7" fillId="5" borderId="55" xfId="0" applyFont="1" applyFill="1" applyBorder="1" applyAlignment="1"/>
    <xf numFmtId="0" fontId="7" fillId="5" borderId="75" xfId="0" applyFont="1" applyFill="1" applyBorder="1" applyAlignment="1"/>
    <xf numFmtId="0" fontId="22" fillId="5" borderId="70" xfId="1" applyFont="1" applyFill="1" applyBorder="1" applyAlignment="1">
      <alignment vertical="center"/>
    </xf>
    <xf numFmtId="0" fontId="7" fillId="5" borderId="59" xfId="1" applyFont="1" applyFill="1" applyBorder="1"/>
    <xf numFmtId="0" fontId="1" fillId="6" borderId="59" xfId="1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 vertical="center" wrapText="1"/>
    </xf>
    <xf numFmtId="0" fontId="7" fillId="5" borderId="59" xfId="1" applyFont="1" applyFill="1" applyBorder="1" applyAlignment="1">
      <alignment horizontal="center"/>
    </xf>
    <xf numFmtId="0" fontId="7" fillId="0" borderId="59" xfId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justify"/>
    </xf>
    <xf numFmtId="0" fontId="5" fillId="0" borderId="115" xfId="0" applyFont="1" applyFill="1" applyBorder="1" applyAlignment="1">
      <alignment horizontal="justify"/>
    </xf>
    <xf numFmtId="0" fontId="5" fillId="0" borderId="118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center" wrapText="1"/>
    </xf>
    <xf numFmtId="0" fontId="19" fillId="4" borderId="57" xfId="0" applyFont="1" applyFill="1" applyBorder="1" applyAlignment="1">
      <alignment horizontal="center" wrapText="1"/>
    </xf>
    <xf numFmtId="0" fontId="19" fillId="4" borderId="86" xfId="0" applyFont="1" applyFill="1" applyBorder="1" applyAlignment="1">
      <alignment horizontal="center" wrapText="1"/>
    </xf>
    <xf numFmtId="0" fontId="19" fillId="4" borderId="87" xfId="0" applyFont="1" applyFill="1" applyBorder="1" applyAlignment="1">
      <alignment horizontal="center" wrapText="1"/>
    </xf>
    <xf numFmtId="0" fontId="19" fillId="4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25" fillId="0" borderId="89" xfId="0" applyNumberFormat="1" applyFont="1" applyBorder="1" applyAlignment="1">
      <alignment horizontal="center"/>
    </xf>
    <xf numFmtId="14" fontId="25" fillId="0" borderId="90" xfId="0" applyNumberFormat="1" applyFont="1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1" fillId="0" borderId="122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6" fillId="5" borderId="4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3" fillId="5" borderId="68" xfId="0" applyFont="1" applyFill="1" applyBorder="1" applyAlignment="1">
      <alignment horizontal="left" vertical="center" wrapText="1"/>
    </xf>
    <xf numFmtId="0" fontId="3" fillId="5" borderId="59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8" xfId="0" applyFont="1" applyBorder="1" applyAlignment="1">
      <alignment horizontal="justify"/>
    </xf>
    <xf numFmtId="0" fontId="29" fillId="0" borderId="49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1" xfId="0" applyFont="1" applyFill="1" applyBorder="1" applyAlignment="1">
      <alignment horizontal="justify" vertical="center" wrapText="1"/>
    </xf>
    <xf numFmtId="0" fontId="18" fillId="0" borderId="112" xfId="0" applyFont="1" applyFill="1" applyBorder="1" applyAlignment="1">
      <alignment horizontal="justify" vertical="center" wrapText="1"/>
    </xf>
    <xf numFmtId="0" fontId="18" fillId="0" borderId="113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1" fillId="0" borderId="10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9" fillId="0" borderId="109" xfId="0" applyFont="1" applyBorder="1" applyAlignment="1">
      <alignment horizontal="justify"/>
    </xf>
    <xf numFmtId="0" fontId="29" fillId="0" borderId="69" xfId="0" applyFont="1" applyBorder="1" applyAlignment="1">
      <alignment horizontal="justify"/>
    </xf>
    <xf numFmtId="0" fontId="29" fillId="0" borderId="110" xfId="0" applyFont="1" applyBorder="1" applyAlignment="1">
      <alignment horizontal="justify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5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4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27" xfId="0" applyFont="1" applyBorder="1" applyAlignment="1">
      <alignment horizontal="left" vertical="center"/>
    </xf>
    <xf numFmtId="0" fontId="29" fillId="0" borderId="119" xfId="0" applyFont="1" applyBorder="1" applyAlignment="1">
      <alignment horizontal="left" vertical="center"/>
    </xf>
    <xf numFmtId="0" fontId="29" fillId="0" borderId="128" xfId="0" applyFont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24" xfId="0" applyFont="1" applyBorder="1" applyAlignment="1">
      <alignment horizontal="left" vertical="center"/>
    </xf>
    <xf numFmtId="0" fontId="29" fillId="0" borderId="125" xfId="0" applyFont="1" applyBorder="1" applyAlignment="1">
      <alignment horizontal="left" vertical="center"/>
    </xf>
    <xf numFmtId="0" fontId="29" fillId="0" borderId="126" xfId="0" applyFont="1" applyBorder="1" applyAlignment="1">
      <alignment horizontal="left" vertical="center"/>
    </xf>
    <xf numFmtId="0" fontId="29" fillId="0" borderId="121" xfId="0" applyFont="1" applyBorder="1" applyAlignment="1">
      <alignment horizontal="justify"/>
    </xf>
    <xf numFmtId="0" fontId="29" fillId="0" borderId="32" xfId="0" applyFont="1" applyBorder="1" applyAlignment="1">
      <alignment horizontal="justify"/>
    </xf>
    <xf numFmtId="0" fontId="29" fillId="0" borderId="33" xfId="0" applyFont="1" applyBorder="1" applyAlignment="1">
      <alignment horizontal="justify"/>
    </xf>
    <xf numFmtId="0" fontId="29" fillId="0" borderId="41" xfId="0" applyFont="1" applyBorder="1" applyAlignment="1">
      <alignment horizontal="justify"/>
    </xf>
    <xf numFmtId="0" fontId="29" fillId="0" borderId="119" xfId="0" applyFont="1" applyBorder="1" applyAlignment="1">
      <alignment horizontal="justify"/>
    </xf>
    <xf numFmtId="0" fontId="29" fillId="0" borderId="120" xfId="0" applyFont="1" applyBorder="1" applyAlignment="1">
      <alignment horizontal="justify"/>
    </xf>
    <xf numFmtId="0" fontId="29" fillId="0" borderId="129" xfId="0" applyFont="1" applyBorder="1" applyAlignment="1">
      <alignment horizontal="left" vertical="center"/>
    </xf>
    <xf numFmtId="0" fontId="29" fillId="0" borderId="130" xfId="0" applyFont="1" applyBorder="1" applyAlignment="1">
      <alignment horizontal="left" vertical="center"/>
    </xf>
    <xf numFmtId="0" fontId="29" fillId="0" borderId="13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wrapText="1"/>
    </xf>
    <xf numFmtId="0" fontId="20" fillId="4" borderId="54" xfId="0" applyFont="1" applyFill="1" applyBorder="1" applyAlignment="1">
      <alignment horizontal="center" wrapText="1"/>
    </xf>
    <xf numFmtId="0" fontId="20" fillId="4" borderId="8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7" xfId="1" applyFont="1" applyFill="1" applyBorder="1" applyAlignment="1">
      <alignment horizont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59" xfId="1" applyFont="1" applyFill="1" applyBorder="1" applyAlignment="1">
      <alignment horizontal="left" vertical="top" wrapText="1"/>
    </xf>
    <xf numFmtId="0" fontId="4" fillId="5" borderId="74" xfId="1" applyFont="1" applyFill="1" applyBorder="1" applyAlignment="1">
      <alignment horizontal="left" vertical="top" wrapText="1"/>
    </xf>
    <xf numFmtId="0" fontId="3" fillId="5" borderId="68" xfId="1" applyFont="1" applyFill="1" applyBorder="1" applyAlignment="1">
      <alignment horizontal="left" vertical="center"/>
    </xf>
    <xf numFmtId="0" fontId="3" fillId="5" borderId="59" xfId="1" applyFont="1" applyFill="1" applyBorder="1" applyAlignment="1">
      <alignment horizontal="left" vertical="center"/>
    </xf>
    <xf numFmtId="0" fontId="3" fillId="5" borderId="71" xfId="1" applyFont="1" applyFill="1" applyBorder="1" applyAlignment="1">
      <alignment horizontal="left" vertical="center"/>
    </xf>
    <xf numFmtId="0" fontId="3" fillId="5" borderId="70" xfId="1" applyFont="1" applyFill="1" applyBorder="1" applyAlignment="1">
      <alignment horizontal="left" vertical="center"/>
    </xf>
    <xf numFmtId="0" fontId="4" fillId="5" borderId="72" xfId="1" applyFont="1" applyFill="1" applyBorder="1" applyAlignment="1">
      <alignment horizontal="left" vertical="top" wrapText="1"/>
    </xf>
    <xf numFmtId="0" fontId="4" fillId="5" borderId="35" xfId="1" applyFont="1" applyFill="1" applyBorder="1" applyAlignment="1">
      <alignment horizontal="left" vertical="top" wrapText="1"/>
    </xf>
    <xf numFmtId="0" fontId="4" fillId="5" borderId="36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6" xfId="1" applyFont="1" applyFill="1" applyBorder="1" applyAlignment="1">
      <alignment horizontal="center" vertical="center" wrapText="1"/>
    </xf>
    <xf numFmtId="0" fontId="14" fillId="4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4" xfId="1" applyNumberFormat="1" applyFont="1" applyFill="1" applyBorder="1" applyAlignment="1">
      <alignment horizontal="center"/>
    </xf>
    <xf numFmtId="164" fontId="6" fillId="6" borderId="35" xfId="1" applyNumberFormat="1" applyFont="1" applyFill="1" applyBorder="1" applyAlignment="1">
      <alignment horizontal="center"/>
    </xf>
    <xf numFmtId="164" fontId="6" fillId="6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5" borderId="59" xfId="1" applyFont="1" applyFill="1" applyBorder="1" applyAlignment="1" applyProtection="1">
      <alignment horizontal="center" vertical="center" wrapText="1"/>
      <protection locked="0"/>
    </xf>
    <xf numFmtId="0" fontId="7" fillId="6" borderId="34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7" fillId="5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5" borderId="71" xfId="1" applyFont="1" applyFill="1" applyBorder="1" applyAlignment="1">
      <alignment horizontal="left" vertical="center" wrapText="1"/>
    </xf>
    <xf numFmtId="0" fontId="3" fillId="5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1" xfId="1" applyFont="1" applyFill="1" applyBorder="1" applyAlignment="1">
      <alignment horizontal="center" vertical="center"/>
    </xf>
    <xf numFmtId="0" fontId="3" fillId="2" borderId="9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5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9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30" hidden="1" customWidth="1"/>
    <col min="2" max="2" width="10.42578125" style="130" customWidth="1"/>
    <col min="3" max="3" width="10.140625" style="130" customWidth="1"/>
    <col min="4" max="5" width="6.28515625" style="130" customWidth="1"/>
    <col min="6" max="6" width="15" style="130" customWidth="1"/>
    <col min="7" max="7" width="10.7109375" style="130" customWidth="1"/>
    <col min="8" max="8" width="11.140625" style="130" customWidth="1"/>
    <col min="9" max="9" width="15.85546875" style="130" customWidth="1"/>
    <col min="10" max="10" width="16.85546875" style="130" customWidth="1"/>
    <col min="11" max="14" width="5.7109375" style="130" customWidth="1"/>
    <col min="15" max="15" width="6.7109375" style="130" customWidth="1"/>
    <col min="16" max="16384" width="11.42578125" style="130"/>
  </cols>
  <sheetData>
    <row r="1" spans="1:15" ht="12" hidden="1" thickBot="1" x14ac:dyDescent="0.25">
      <c r="A1" s="10"/>
      <c r="B1" s="129"/>
      <c r="C1" s="129"/>
      <c r="D1" s="129"/>
      <c r="E1" s="129"/>
      <c r="F1" s="129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73"/>
      <c r="C2" s="274"/>
      <c r="D2" s="274"/>
      <c r="E2" s="275" t="s">
        <v>0</v>
      </c>
      <c r="F2" s="276"/>
      <c r="G2" s="276"/>
      <c r="H2" s="276"/>
      <c r="I2" s="276"/>
      <c r="J2" s="276"/>
      <c r="K2" s="276"/>
      <c r="L2" s="276"/>
      <c r="M2" s="274"/>
      <c r="N2" s="274"/>
      <c r="O2" s="277"/>
    </row>
    <row r="3" spans="1:15" hidden="1" x14ac:dyDescent="0.2">
      <c r="A3" s="10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5" ht="35.25" hidden="1" customHeight="1" x14ac:dyDescent="0.2">
      <c r="A4" s="10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</row>
    <row r="5" spans="1:15" ht="38.25" hidden="1" customHeight="1" thickBot="1" x14ac:dyDescent="0.25">
      <c r="A5" s="10"/>
      <c r="B5" s="131"/>
      <c r="C5" s="129"/>
      <c r="D5" s="129"/>
      <c r="E5" s="129"/>
      <c r="F5" s="129"/>
      <c r="G5" s="10"/>
      <c r="H5" s="10"/>
      <c r="I5" s="10"/>
      <c r="J5" s="10"/>
      <c r="K5" s="10"/>
      <c r="L5" s="10"/>
      <c r="M5" s="10"/>
      <c r="N5" s="10"/>
      <c r="O5" s="132"/>
    </row>
    <row r="6" spans="1:15" ht="12.75" customHeight="1" x14ac:dyDescent="0.2">
      <c r="A6" s="10"/>
      <c r="B6" s="251" t="s">
        <v>1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</row>
    <row r="7" spans="1:15" ht="0.75" customHeight="1" thickBot="1" x14ac:dyDescent="0.25">
      <c r="A7" s="10"/>
      <c r="B7" s="131"/>
      <c r="C7" s="129"/>
      <c r="D7" s="129"/>
      <c r="E7" s="129"/>
      <c r="F7" s="129"/>
      <c r="G7" s="10"/>
      <c r="H7" s="10"/>
      <c r="I7" s="10"/>
      <c r="J7" s="10"/>
      <c r="K7" s="10"/>
      <c r="L7" s="10"/>
      <c r="M7" s="10"/>
      <c r="N7" s="10"/>
      <c r="O7" s="132"/>
    </row>
    <row r="8" spans="1:15" ht="15" customHeight="1" x14ac:dyDescent="0.2">
      <c r="A8" s="10"/>
      <c r="B8" s="161" t="s">
        <v>2</v>
      </c>
      <c r="C8" s="284" t="s">
        <v>3</v>
      </c>
      <c r="D8" s="285"/>
      <c r="E8" s="285"/>
      <c r="F8" s="285"/>
      <c r="G8" s="285"/>
      <c r="H8" s="285"/>
      <c r="I8" s="163" t="s">
        <v>4</v>
      </c>
      <c r="J8" s="286" t="s">
        <v>213</v>
      </c>
      <c r="K8" s="287"/>
      <c r="L8" s="287"/>
      <c r="M8" s="287"/>
      <c r="N8" s="287"/>
      <c r="O8" s="287"/>
    </row>
    <row r="9" spans="1:15" ht="12.75" customHeight="1" x14ac:dyDescent="0.2">
      <c r="A9" s="10"/>
      <c r="B9" s="161" t="s">
        <v>5</v>
      </c>
      <c r="C9" s="288" t="s">
        <v>229</v>
      </c>
      <c r="D9" s="288"/>
      <c r="E9" s="288"/>
      <c r="F9" s="288"/>
      <c r="G9" s="288"/>
      <c r="H9" s="289"/>
      <c r="I9" s="164" t="s">
        <v>6</v>
      </c>
      <c r="J9" s="2">
        <v>1101</v>
      </c>
      <c r="K9" s="3"/>
      <c r="L9" s="3"/>
      <c r="M9" s="3"/>
      <c r="N9" s="3"/>
      <c r="O9" s="4"/>
    </row>
    <row r="10" spans="1:15" ht="12.75" x14ac:dyDescent="0.2">
      <c r="A10" s="10"/>
      <c r="B10" s="162" t="s">
        <v>7</v>
      </c>
      <c r="C10" s="290" t="s">
        <v>175</v>
      </c>
      <c r="D10" s="288"/>
      <c r="E10" s="5"/>
      <c r="F10" s="5"/>
      <c r="G10" s="5"/>
      <c r="H10" s="5"/>
      <c r="I10" s="165" t="s">
        <v>9</v>
      </c>
      <c r="J10" s="193">
        <f>'Valoración Clasificación'!D63</f>
        <v>960</v>
      </c>
      <c r="K10" s="6"/>
      <c r="L10" s="6"/>
      <c r="M10" s="6"/>
      <c r="N10" s="6"/>
      <c r="O10" s="7"/>
    </row>
    <row r="11" spans="1:15" ht="15" customHeight="1" x14ac:dyDescent="0.2">
      <c r="A11" s="10"/>
      <c r="B11" s="291" t="s">
        <v>10</v>
      </c>
      <c r="C11" s="292"/>
      <c r="D11" s="293" t="str">
        <f>'Valoración Clasificación'!L63</f>
        <v>Nivel Jerárquico Superior</v>
      </c>
      <c r="E11" s="293"/>
      <c r="F11" s="293"/>
      <c r="G11" s="8" t="s">
        <v>11</v>
      </c>
      <c r="H11" s="74" t="s">
        <v>245</v>
      </c>
      <c r="I11" s="294"/>
      <c r="J11" s="295"/>
      <c r="K11" s="295"/>
      <c r="L11" s="295"/>
      <c r="M11" s="295"/>
      <c r="N11" s="295"/>
      <c r="O11" s="296"/>
    </row>
    <row r="12" spans="1:15" ht="15" customHeight="1" x14ac:dyDescent="0.2">
      <c r="A12" s="10"/>
      <c r="B12" s="291" t="s">
        <v>12</v>
      </c>
      <c r="C12" s="292"/>
      <c r="D12" s="214" t="s">
        <v>184</v>
      </c>
      <c r="E12" s="214"/>
      <c r="F12" s="214"/>
      <c r="G12" s="214"/>
      <c r="H12" s="214"/>
      <c r="I12" s="294"/>
      <c r="J12" s="295"/>
      <c r="K12" s="295"/>
      <c r="L12" s="295"/>
      <c r="M12" s="295"/>
      <c r="N12" s="295"/>
      <c r="O12" s="296"/>
    </row>
    <row r="13" spans="1:15" ht="15.75" customHeight="1" thickBot="1" x14ac:dyDescent="0.25">
      <c r="A13" s="10"/>
      <c r="B13" s="291" t="s">
        <v>13</v>
      </c>
      <c r="C13" s="292"/>
      <c r="D13" s="246">
        <v>42376</v>
      </c>
      <c r="E13" s="247"/>
      <c r="F13" s="247"/>
      <c r="G13" s="97"/>
      <c r="H13" s="73"/>
      <c r="I13" s="297"/>
      <c r="J13" s="298"/>
      <c r="K13" s="298"/>
      <c r="L13" s="298"/>
      <c r="M13" s="298"/>
      <c r="N13" s="298"/>
      <c r="O13" s="299"/>
    </row>
    <row r="14" spans="1:15" ht="12.75" customHeight="1" x14ac:dyDescent="0.2">
      <c r="A14" s="10"/>
      <c r="B14" s="300" t="s">
        <v>14</v>
      </c>
      <c r="C14" s="301"/>
      <c r="D14" s="301"/>
      <c r="E14" s="301"/>
      <c r="F14" s="301"/>
      <c r="G14" s="301"/>
      <c r="H14" s="301"/>
      <c r="I14" s="302"/>
      <c r="J14" s="302"/>
      <c r="K14" s="302"/>
      <c r="L14" s="302"/>
      <c r="M14" s="302"/>
      <c r="N14" s="302"/>
      <c r="O14" s="303"/>
    </row>
    <row r="15" spans="1:15" ht="13.5" customHeight="1" thickBot="1" x14ac:dyDescent="0.25">
      <c r="A15" s="10"/>
      <c r="B15" s="304" t="s">
        <v>15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</row>
    <row r="16" spans="1:15" ht="12" hidden="1" thickBot="1" x14ac:dyDescent="0.25">
      <c r="A16" s="10"/>
      <c r="B16" s="131"/>
      <c r="C16" s="129"/>
      <c r="D16" s="129"/>
      <c r="E16" s="129"/>
      <c r="F16" s="129"/>
      <c r="G16" s="10"/>
      <c r="H16" s="10"/>
      <c r="I16" s="10"/>
      <c r="J16" s="10"/>
      <c r="K16" s="10"/>
      <c r="L16" s="10"/>
      <c r="M16" s="10"/>
      <c r="N16" s="10"/>
      <c r="O16" s="132"/>
    </row>
    <row r="17" spans="1:15" ht="15" thickBot="1" x14ac:dyDescent="0.25">
      <c r="A17" s="10"/>
      <c r="B17" s="240" t="s">
        <v>16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2"/>
    </row>
    <row r="18" spans="1:15" ht="12.75" customHeight="1" x14ac:dyDescent="0.2">
      <c r="A18" s="10"/>
      <c r="B18" s="243" t="s">
        <v>244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</row>
    <row r="19" spans="1:15" ht="13.5" thickBot="1" x14ac:dyDescent="0.25">
      <c r="A19" s="10"/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3"/>
    </row>
    <row r="20" spans="1:15" ht="13.5" thickBot="1" x14ac:dyDescent="0.25">
      <c r="A20" s="10"/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5" ht="14.25" customHeight="1" thickBot="1" x14ac:dyDescent="0.25">
      <c r="A21" s="10"/>
      <c r="B21" s="251" t="s">
        <v>17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3"/>
    </row>
    <row r="22" spans="1:15" ht="12.75" thickBot="1" x14ac:dyDescent="0.25">
      <c r="A22" s="10"/>
      <c r="B22" s="166" t="s">
        <v>18</v>
      </c>
      <c r="C22" s="254" t="s">
        <v>19</v>
      </c>
      <c r="D22" s="255"/>
      <c r="E22" s="256"/>
      <c r="F22" s="254" t="s">
        <v>20</v>
      </c>
      <c r="G22" s="255"/>
      <c r="H22" s="255"/>
      <c r="I22" s="255"/>
      <c r="J22" s="257"/>
      <c r="K22" s="167" t="s">
        <v>21</v>
      </c>
      <c r="L22" s="167" t="s">
        <v>22</v>
      </c>
      <c r="M22" s="167" t="s">
        <v>23</v>
      </c>
      <c r="N22" s="167" t="s">
        <v>24</v>
      </c>
      <c r="O22" s="168" t="s">
        <v>25</v>
      </c>
    </row>
    <row r="23" spans="1:15" ht="27" customHeight="1" x14ac:dyDescent="0.2">
      <c r="A23" s="9"/>
      <c r="B23" s="139">
        <v>1</v>
      </c>
      <c r="C23" s="258" t="s">
        <v>238</v>
      </c>
      <c r="D23" s="258"/>
      <c r="E23" s="258"/>
      <c r="F23" s="259" t="s">
        <v>233</v>
      </c>
      <c r="G23" s="260"/>
      <c r="H23" s="260"/>
      <c r="I23" s="260"/>
      <c r="J23" s="261"/>
      <c r="K23" s="184">
        <v>1</v>
      </c>
      <c r="L23" s="184">
        <v>5</v>
      </c>
      <c r="M23" s="184">
        <v>5</v>
      </c>
      <c r="N23" s="192">
        <f t="shared" ref="N23:N27" si="0">K23+(L23*M23)</f>
        <v>26</v>
      </c>
      <c r="O23" s="185" t="s">
        <v>26</v>
      </c>
    </row>
    <row r="24" spans="1:15" ht="42" customHeight="1" x14ac:dyDescent="0.2">
      <c r="A24" s="9"/>
      <c r="B24" s="140">
        <v>2</v>
      </c>
      <c r="C24" s="213" t="s">
        <v>230</v>
      </c>
      <c r="D24" s="214"/>
      <c r="E24" s="215"/>
      <c r="F24" s="216" t="s">
        <v>234</v>
      </c>
      <c r="G24" s="217"/>
      <c r="H24" s="217"/>
      <c r="I24" s="217"/>
      <c r="J24" s="218"/>
      <c r="K24" s="186">
        <v>2</v>
      </c>
      <c r="L24" s="186">
        <v>5</v>
      </c>
      <c r="M24" s="186">
        <v>5</v>
      </c>
      <c r="N24" s="186">
        <f t="shared" si="0"/>
        <v>27</v>
      </c>
      <c r="O24" s="187" t="s">
        <v>26</v>
      </c>
    </row>
    <row r="25" spans="1:15" ht="39" customHeight="1" x14ac:dyDescent="0.2">
      <c r="A25" s="9"/>
      <c r="B25" s="140">
        <v>3</v>
      </c>
      <c r="C25" s="213" t="s">
        <v>232</v>
      </c>
      <c r="D25" s="214"/>
      <c r="E25" s="215"/>
      <c r="F25" s="216" t="s">
        <v>243</v>
      </c>
      <c r="G25" s="217"/>
      <c r="H25" s="217"/>
      <c r="I25" s="217"/>
      <c r="J25" s="218"/>
      <c r="K25" s="188">
        <v>2</v>
      </c>
      <c r="L25" s="188">
        <v>5</v>
      </c>
      <c r="M25" s="188">
        <v>5</v>
      </c>
      <c r="N25" s="188">
        <f t="shared" si="0"/>
        <v>27</v>
      </c>
      <c r="O25" s="189" t="s">
        <v>207</v>
      </c>
    </row>
    <row r="26" spans="1:15" ht="27" customHeight="1" x14ac:dyDescent="0.2">
      <c r="A26" s="9"/>
      <c r="B26" s="140">
        <v>4</v>
      </c>
      <c r="C26" s="219" t="s">
        <v>231</v>
      </c>
      <c r="D26" s="220"/>
      <c r="E26" s="221"/>
      <c r="F26" s="216" t="s">
        <v>239</v>
      </c>
      <c r="G26" s="217"/>
      <c r="H26" s="217"/>
      <c r="I26" s="217"/>
      <c r="J26" s="218"/>
      <c r="K26" s="188">
        <v>2</v>
      </c>
      <c r="L26" s="188">
        <v>5</v>
      </c>
      <c r="M26" s="188">
        <v>5</v>
      </c>
      <c r="N26" s="188">
        <f t="shared" si="0"/>
        <v>27</v>
      </c>
      <c r="O26" s="189" t="s">
        <v>207</v>
      </c>
    </row>
    <row r="27" spans="1:15" ht="30.75" customHeight="1" x14ac:dyDescent="0.2">
      <c r="A27" s="9"/>
      <c r="B27" s="140">
        <v>5</v>
      </c>
      <c r="C27" s="227"/>
      <c r="D27" s="228"/>
      <c r="E27" s="229"/>
      <c r="F27" s="216" t="s">
        <v>235</v>
      </c>
      <c r="G27" s="217"/>
      <c r="H27" s="217"/>
      <c r="I27" s="217"/>
      <c r="J27" s="218"/>
      <c r="K27" s="188">
        <v>2</v>
      </c>
      <c r="L27" s="188">
        <v>5</v>
      </c>
      <c r="M27" s="188">
        <v>4</v>
      </c>
      <c r="N27" s="188">
        <f t="shared" si="0"/>
        <v>22</v>
      </c>
      <c r="O27" s="189" t="s">
        <v>207</v>
      </c>
    </row>
    <row r="28" spans="1:15" ht="12" customHeight="1" x14ac:dyDescent="0.2">
      <c r="A28" s="9"/>
      <c r="B28" s="140">
        <v>6</v>
      </c>
      <c r="C28" s="227"/>
      <c r="D28" s="228"/>
      <c r="E28" s="229"/>
      <c r="F28" s="230" t="s">
        <v>219</v>
      </c>
      <c r="G28" s="231"/>
      <c r="H28" s="231"/>
      <c r="I28" s="231"/>
      <c r="J28" s="232"/>
      <c r="K28" s="188"/>
      <c r="L28" s="188"/>
      <c r="M28" s="188"/>
      <c r="N28" s="190">
        <f t="shared" ref="N28" si="1">K28+(L28*M28)</f>
        <v>0</v>
      </c>
      <c r="O28" s="191"/>
    </row>
    <row r="29" spans="1:15" ht="13.5" thickBot="1" x14ac:dyDescent="0.25">
      <c r="A29" s="9"/>
      <c r="B29" s="140">
        <v>7</v>
      </c>
      <c r="C29" s="227"/>
      <c r="D29" s="228"/>
      <c r="E29" s="229"/>
      <c r="F29" s="233"/>
      <c r="G29" s="233"/>
      <c r="H29" s="233"/>
      <c r="I29" s="233"/>
      <c r="J29" s="233"/>
      <c r="K29" s="141"/>
      <c r="L29" s="141"/>
      <c r="M29" s="141"/>
      <c r="N29" s="141">
        <f t="shared" ref="N29" si="2">K29+(L29*M29)</f>
        <v>0</v>
      </c>
      <c r="O29" s="142"/>
    </row>
    <row r="30" spans="1:15" x14ac:dyDescent="0.2">
      <c r="A30" s="10"/>
      <c r="B30" s="234" t="s">
        <v>27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</row>
    <row r="31" spans="1:15" ht="21.75" customHeight="1" x14ac:dyDescent="0.2">
      <c r="A31" s="10"/>
      <c r="B31" s="237" t="s">
        <v>28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9"/>
    </row>
    <row r="32" spans="1:15" ht="12" thickBot="1" x14ac:dyDescent="0.25">
      <c r="A32" s="10"/>
      <c r="B32" s="237" t="s">
        <v>29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</row>
    <row r="33" spans="1:16" ht="12" hidden="1" thickBot="1" x14ac:dyDescent="0.25">
      <c r="A33" s="10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6" ht="12" x14ac:dyDescent="0.2">
      <c r="A34" s="10"/>
      <c r="B34" s="222" t="s">
        <v>30</v>
      </c>
      <c r="C34" s="223"/>
      <c r="D34" s="223"/>
      <c r="E34" s="223"/>
      <c r="F34" s="223"/>
      <c r="G34" s="223"/>
      <c r="H34" s="224"/>
      <c r="I34" s="225" t="s">
        <v>31</v>
      </c>
      <c r="J34" s="223"/>
      <c r="K34" s="223"/>
      <c r="L34" s="223"/>
      <c r="M34" s="223"/>
      <c r="N34" s="223"/>
      <c r="O34" s="226"/>
    </row>
    <row r="35" spans="1:16" ht="21.75" customHeight="1" x14ac:dyDescent="0.2">
      <c r="A35" s="10"/>
      <c r="B35" s="198" t="s">
        <v>32</v>
      </c>
      <c r="C35" s="199"/>
      <c r="D35" s="199"/>
      <c r="E35" s="199"/>
      <c r="F35" s="199"/>
      <c r="G35" s="199"/>
      <c r="H35" s="200"/>
      <c r="I35" s="201" t="s">
        <v>33</v>
      </c>
      <c r="J35" s="202"/>
      <c r="K35" s="202"/>
      <c r="L35" s="202"/>
      <c r="M35" s="202"/>
      <c r="N35" s="202"/>
      <c r="O35" s="203"/>
    </row>
    <row r="36" spans="1:16" ht="20.25" customHeight="1" x14ac:dyDescent="0.2">
      <c r="A36" s="10"/>
      <c r="B36" s="204" t="s">
        <v>34</v>
      </c>
      <c r="C36" s="205"/>
      <c r="D36" s="205"/>
      <c r="E36" s="205"/>
      <c r="F36" s="205"/>
      <c r="G36" s="205"/>
      <c r="H36" s="206"/>
      <c r="I36" s="207" t="s">
        <v>35</v>
      </c>
      <c r="J36" s="208"/>
      <c r="K36" s="208"/>
      <c r="L36" s="208"/>
      <c r="M36" s="208"/>
      <c r="N36" s="208"/>
      <c r="O36" s="209"/>
    </row>
    <row r="37" spans="1:16" s="134" customFormat="1" ht="36.75" customHeight="1" x14ac:dyDescent="0.25">
      <c r="A37" s="133"/>
      <c r="B37" s="169" t="s">
        <v>36</v>
      </c>
      <c r="C37" s="210" t="s">
        <v>37</v>
      </c>
      <c r="D37" s="210"/>
      <c r="E37" s="210"/>
      <c r="F37" s="210"/>
      <c r="G37" s="210"/>
      <c r="H37" s="210"/>
      <c r="I37" s="181" t="s">
        <v>38</v>
      </c>
      <c r="J37" s="211" t="s">
        <v>39</v>
      </c>
      <c r="K37" s="211"/>
      <c r="L37" s="211"/>
      <c r="M37" s="211"/>
      <c r="N37" s="211"/>
      <c r="O37" s="212"/>
    </row>
    <row r="38" spans="1:16" ht="24" customHeight="1" x14ac:dyDescent="0.2">
      <c r="A38" s="9"/>
      <c r="B38" s="169" t="s">
        <v>40</v>
      </c>
      <c r="C38" s="194" t="s">
        <v>41</v>
      </c>
      <c r="D38" s="194"/>
      <c r="E38" s="194"/>
      <c r="F38" s="194"/>
      <c r="G38" s="194"/>
      <c r="H38" s="194"/>
      <c r="I38" s="135"/>
      <c r="J38" s="135"/>
      <c r="K38" s="135"/>
      <c r="L38" s="135"/>
      <c r="M38" s="135"/>
      <c r="N38" s="135"/>
      <c r="O38" s="136"/>
    </row>
    <row r="39" spans="1:16" ht="24" customHeight="1" thickBot="1" x14ac:dyDescent="0.25">
      <c r="A39" s="10"/>
      <c r="B39" s="170" t="s">
        <v>42</v>
      </c>
      <c r="C39" s="195" t="s">
        <v>43</v>
      </c>
      <c r="D39" s="195"/>
      <c r="E39" s="195"/>
      <c r="F39" s="195"/>
      <c r="G39" s="195"/>
      <c r="H39" s="195"/>
      <c r="I39" s="137"/>
      <c r="J39" s="137"/>
      <c r="K39" s="196" t="s">
        <v>44</v>
      </c>
      <c r="L39" s="196"/>
      <c r="M39" s="196" t="s">
        <v>45</v>
      </c>
      <c r="N39" s="196"/>
      <c r="O39" s="197"/>
    </row>
    <row r="40" spans="1:16" ht="16.5" hidden="1" customHeight="1" thickBot="1" x14ac:dyDescent="0.25">
      <c r="A40" s="10"/>
      <c r="B40" s="143"/>
      <c r="C40" s="144"/>
      <c r="D40" s="144"/>
      <c r="E40" s="144"/>
      <c r="F40" s="144"/>
      <c r="G40" s="144"/>
      <c r="H40" s="144"/>
      <c r="I40" s="135"/>
      <c r="J40" s="135"/>
      <c r="K40" s="145"/>
      <c r="L40" s="145"/>
      <c r="M40" s="145"/>
      <c r="N40" s="145"/>
      <c r="O40" s="146"/>
    </row>
    <row r="41" spans="1:16" s="138" customFormat="1" ht="15" thickBot="1" x14ac:dyDescent="0.25">
      <c r="A41" s="10"/>
      <c r="B41" s="251" t="s">
        <v>46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</row>
    <row r="42" spans="1:16" ht="13.5" hidden="1" thickBot="1" x14ac:dyDescent="0.25">
      <c r="B42" s="126"/>
      <c r="C42" s="127"/>
      <c r="D42" s="127"/>
      <c r="E42" s="127"/>
      <c r="F42" s="127"/>
      <c r="G42" s="1"/>
      <c r="H42" s="1"/>
      <c r="I42" s="1"/>
      <c r="J42" s="1"/>
      <c r="K42" s="1"/>
      <c r="L42" s="1"/>
      <c r="M42" s="1"/>
      <c r="N42" s="1"/>
      <c r="O42" s="71"/>
    </row>
    <row r="43" spans="1:16" ht="24" customHeight="1" thickBot="1" x14ac:dyDescent="0.25">
      <c r="B43" s="264" t="s">
        <v>47</v>
      </c>
      <c r="C43" s="265"/>
      <c r="D43" s="265"/>
      <c r="E43" s="265"/>
      <c r="F43" s="265"/>
      <c r="G43" s="265"/>
      <c r="H43" s="265"/>
      <c r="I43" s="266"/>
      <c r="J43" s="262" t="s">
        <v>48</v>
      </c>
      <c r="K43" s="262"/>
      <c r="L43" s="262"/>
      <c r="M43" s="262"/>
      <c r="N43" s="262"/>
      <c r="O43" s="263"/>
    </row>
    <row r="44" spans="1:16" ht="26.25" customHeight="1" x14ac:dyDescent="0.2">
      <c r="B44" s="11">
        <v>1</v>
      </c>
      <c r="C44" s="267" t="str">
        <f t="shared" ref="C44:C50" si="3">F23</f>
        <v>Genera espacios e infraestructura tecnológica de gobierno electrónico para fomentar e impulsar la participación ciudadana en el gobierno provincial.</v>
      </c>
      <c r="D44" s="268"/>
      <c r="E44" s="268"/>
      <c r="F44" s="268"/>
      <c r="G44" s="268"/>
      <c r="H44" s="268"/>
      <c r="I44" s="269"/>
      <c r="J44" s="270" t="s">
        <v>240</v>
      </c>
      <c r="K44" s="271"/>
      <c r="L44" s="271"/>
      <c r="M44" s="271"/>
      <c r="N44" s="271"/>
      <c r="O44" s="272"/>
      <c r="P44" s="16"/>
    </row>
    <row r="45" spans="1:16" ht="25.5" customHeight="1" x14ac:dyDescent="0.2">
      <c r="B45" s="12">
        <v>2</v>
      </c>
      <c r="C45" s="307" t="str">
        <f t="shared" si="3"/>
        <v>Estrategias políticas de promoción y organización de la participación ciudadana.</v>
      </c>
      <c r="D45" s="308"/>
      <c r="E45" s="308"/>
      <c r="F45" s="308"/>
      <c r="G45" s="308"/>
      <c r="H45" s="308"/>
      <c r="I45" s="309"/>
      <c r="J45" s="313"/>
      <c r="K45" s="314"/>
      <c r="L45" s="314"/>
      <c r="M45" s="314"/>
      <c r="N45" s="314"/>
      <c r="O45" s="315"/>
    </row>
    <row r="46" spans="1:16" ht="26.25" customHeight="1" x14ac:dyDescent="0.2">
      <c r="B46" s="13">
        <v>3</v>
      </c>
      <c r="C46" s="307" t="str">
        <f t="shared" si="3"/>
        <v xml:space="preserve">Promoción de la organización y funcionamiento de asociaciones y comité de gestión de participación ciudadana. </v>
      </c>
      <c r="D46" s="308"/>
      <c r="E46" s="308"/>
      <c r="F46" s="308"/>
      <c r="G46" s="308"/>
      <c r="H46" s="308"/>
      <c r="I46" s="309"/>
      <c r="J46" s="313"/>
      <c r="K46" s="314"/>
      <c r="L46" s="314"/>
      <c r="M46" s="314"/>
      <c r="N46" s="314"/>
      <c r="O46" s="315"/>
    </row>
    <row r="47" spans="1:16" ht="25.5" customHeight="1" x14ac:dyDescent="0.2">
      <c r="B47" s="12">
        <v>4</v>
      </c>
      <c r="C47" s="310" t="str">
        <f t="shared" si="3"/>
        <v>Estudios y análisis políticos que promuevan la participación ciudadana.</v>
      </c>
      <c r="D47" s="311"/>
      <c r="E47" s="311"/>
      <c r="F47" s="311"/>
      <c r="G47" s="311"/>
      <c r="H47" s="311"/>
      <c r="I47" s="312"/>
      <c r="J47" s="313"/>
      <c r="K47" s="314"/>
      <c r="L47" s="314"/>
      <c r="M47" s="314"/>
      <c r="N47" s="314"/>
      <c r="O47" s="315"/>
    </row>
    <row r="48" spans="1:16" ht="26.25" customHeight="1" x14ac:dyDescent="0.2">
      <c r="B48" s="12">
        <v>5</v>
      </c>
      <c r="C48" s="307" t="str">
        <f t="shared" si="3"/>
        <v>Evaluación de la incidencia y resultados de la participación ciudadana en la defensa de sus derechos; y,</v>
      </c>
      <c r="D48" s="308"/>
      <c r="E48" s="308"/>
      <c r="F48" s="308"/>
      <c r="G48" s="308"/>
      <c r="H48" s="308"/>
      <c r="I48" s="309"/>
      <c r="J48" s="313"/>
      <c r="K48" s="314"/>
      <c r="L48" s="314"/>
      <c r="M48" s="314"/>
      <c r="N48" s="314"/>
      <c r="O48" s="315"/>
    </row>
    <row r="49" spans="2:15" ht="26.25" customHeight="1" x14ac:dyDescent="0.2">
      <c r="B49" s="14">
        <v>6</v>
      </c>
      <c r="C49" s="307" t="str">
        <f t="shared" si="3"/>
        <v>Los demás productos finales o atribuciones que establezca la Constitución y las Leyes, la normativa interna y las disposiciones de autoridades.</v>
      </c>
      <c r="D49" s="308"/>
      <c r="E49" s="308"/>
      <c r="F49" s="308"/>
      <c r="G49" s="308"/>
      <c r="H49" s="308"/>
      <c r="I49" s="309"/>
      <c r="J49" s="313"/>
      <c r="K49" s="314"/>
      <c r="L49" s="314"/>
      <c r="M49" s="314"/>
      <c r="N49" s="314"/>
      <c r="O49" s="315"/>
    </row>
    <row r="50" spans="2:15" ht="15.75" customHeight="1" thickBot="1" x14ac:dyDescent="0.25">
      <c r="B50" s="14">
        <v>7</v>
      </c>
      <c r="C50" s="310">
        <f t="shared" si="3"/>
        <v>0</v>
      </c>
      <c r="D50" s="311"/>
      <c r="E50" s="311"/>
      <c r="F50" s="311"/>
      <c r="G50" s="311"/>
      <c r="H50" s="311"/>
      <c r="I50" s="312"/>
      <c r="J50" s="313"/>
      <c r="K50" s="314"/>
      <c r="L50" s="314"/>
      <c r="M50" s="314"/>
      <c r="N50" s="314"/>
      <c r="O50" s="315"/>
    </row>
    <row r="51" spans="2:15" ht="12.75" hidden="1" thickBot="1" x14ac:dyDescent="0.25">
      <c r="B51" s="9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3"/>
    </row>
    <row r="52" spans="2:15" ht="15" thickBot="1" x14ac:dyDescent="0.25">
      <c r="B52" s="330" t="s">
        <v>49</v>
      </c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</row>
    <row r="53" spans="2:15" ht="12.75" hidden="1" thickBot="1" x14ac:dyDescent="0.25">
      <c r="B53" s="9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91"/>
    </row>
    <row r="54" spans="2:15" ht="12.75" thickBot="1" x14ac:dyDescent="0.25">
      <c r="B54" s="333" t="s">
        <v>50</v>
      </c>
      <c r="C54" s="334"/>
      <c r="D54" s="334"/>
      <c r="E54" s="334"/>
      <c r="F54" s="334"/>
      <c r="G54" s="334"/>
      <c r="H54" s="335"/>
      <c r="I54" s="336" t="s">
        <v>51</v>
      </c>
      <c r="J54" s="337"/>
      <c r="K54" s="337"/>
      <c r="L54" s="337"/>
      <c r="M54" s="337"/>
      <c r="N54" s="337"/>
      <c r="O54" s="338"/>
    </row>
    <row r="55" spans="2:15" ht="12" customHeight="1" x14ac:dyDescent="0.2">
      <c r="B55" s="316" t="str">
        <f>C23</f>
        <v>Estrategias de generación de gobierno electrónico</v>
      </c>
      <c r="C55" s="317"/>
      <c r="D55" s="317"/>
      <c r="E55" s="317"/>
      <c r="F55" s="317"/>
      <c r="G55" s="317"/>
      <c r="H55" s="318"/>
      <c r="I55" s="319" t="s">
        <v>241</v>
      </c>
      <c r="J55" s="319"/>
      <c r="K55" s="319"/>
      <c r="L55" s="319"/>
      <c r="M55" s="319"/>
      <c r="N55" s="319"/>
      <c r="O55" s="320"/>
    </row>
    <row r="56" spans="2:15" ht="15" customHeight="1" x14ac:dyDescent="0.2">
      <c r="B56" s="321" t="str">
        <f t="shared" ref="B56:B61" si="4">C24</f>
        <v>Organización y funcionamiento de organizaciones y gremios</v>
      </c>
      <c r="C56" s="322"/>
      <c r="D56" s="322"/>
      <c r="E56" s="322"/>
      <c r="F56" s="322"/>
      <c r="G56" s="322"/>
      <c r="H56" s="323"/>
      <c r="I56" s="324" t="s">
        <v>242</v>
      </c>
      <c r="J56" s="325"/>
      <c r="K56" s="325"/>
      <c r="L56" s="325"/>
      <c r="M56" s="325"/>
      <c r="N56" s="325"/>
      <c r="O56" s="326"/>
    </row>
    <row r="57" spans="2:15" ht="15" customHeight="1" x14ac:dyDescent="0.2">
      <c r="B57" s="321" t="str">
        <f t="shared" si="4"/>
        <v>Estudios políticos que induzcan a la participación ciudadana</v>
      </c>
      <c r="C57" s="322"/>
      <c r="D57" s="322"/>
      <c r="E57" s="322"/>
      <c r="F57" s="322"/>
      <c r="G57" s="322"/>
      <c r="H57" s="323"/>
      <c r="I57" s="327"/>
      <c r="J57" s="328"/>
      <c r="K57" s="328"/>
      <c r="L57" s="328"/>
      <c r="M57" s="328"/>
      <c r="N57" s="328"/>
      <c r="O57" s="329"/>
    </row>
    <row r="58" spans="2:15" ht="12" x14ac:dyDescent="0.2">
      <c r="B58" s="321" t="str">
        <f t="shared" si="4"/>
        <v>Evaluación resultados de participación ciudadana</v>
      </c>
      <c r="C58" s="322"/>
      <c r="D58" s="322"/>
      <c r="E58" s="322"/>
      <c r="F58" s="322"/>
      <c r="G58" s="322"/>
      <c r="H58" s="323"/>
      <c r="I58" s="321"/>
      <c r="J58" s="322"/>
      <c r="K58" s="322"/>
      <c r="L58" s="322"/>
      <c r="M58" s="322"/>
      <c r="N58" s="322"/>
      <c r="O58" s="323"/>
    </row>
    <row r="59" spans="2:15" ht="12" x14ac:dyDescent="0.2">
      <c r="B59" s="321">
        <f t="shared" si="4"/>
        <v>0</v>
      </c>
      <c r="C59" s="322"/>
      <c r="D59" s="322"/>
      <c r="E59" s="322"/>
      <c r="F59" s="322"/>
      <c r="G59" s="322"/>
      <c r="H59" s="323"/>
      <c r="I59" s="321"/>
      <c r="J59" s="322"/>
      <c r="K59" s="322"/>
      <c r="L59" s="322"/>
      <c r="M59" s="322"/>
      <c r="N59" s="322"/>
      <c r="O59" s="323"/>
    </row>
    <row r="60" spans="2:15" ht="12" x14ac:dyDescent="0.2">
      <c r="B60" s="321">
        <f t="shared" si="4"/>
        <v>0</v>
      </c>
      <c r="C60" s="322"/>
      <c r="D60" s="322"/>
      <c r="E60" s="322"/>
      <c r="F60" s="322"/>
      <c r="G60" s="322"/>
      <c r="H60" s="323"/>
      <c r="I60" s="321"/>
      <c r="J60" s="322"/>
      <c r="K60" s="322"/>
      <c r="L60" s="322"/>
      <c r="M60" s="322"/>
      <c r="N60" s="322"/>
      <c r="O60" s="323"/>
    </row>
    <row r="61" spans="2:15" ht="12.75" thickBot="1" x14ac:dyDescent="0.25">
      <c r="B61" s="339">
        <f t="shared" si="4"/>
        <v>0</v>
      </c>
      <c r="C61" s="340"/>
      <c r="D61" s="340"/>
      <c r="E61" s="340"/>
      <c r="F61" s="340"/>
      <c r="G61" s="340"/>
      <c r="H61" s="341"/>
      <c r="I61" s="339"/>
      <c r="J61" s="340"/>
      <c r="K61" s="340"/>
      <c r="L61" s="340"/>
      <c r="M61" s="340"/>
      <c r="N61" s="340"/>
      <c r="O61" s="341"/>
    </row>
    <row r="62" spans="2:15" ht="25.5" customHeight="1" thickBot="1" x14ac:dyDescent="0.25">
      <c r="B62" s="342" t="s">
        <v>52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4"/>
    </row>
    <row r="63" spans="2:15" ht="15.75" thickBot="1" x14ac:dyDescent="0.25">
      <c r="B63" s="357" t="s">
        <v>53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9"/>
    </row>
    <row r="64" spans="2:15" ht="12.75" hidden="1" thickBot="1" x14ac:dyDescent="0.25">
      <c r="B64" s="8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89"/>
    </row>
    <row r="65" spans="2:15" ht="26.25" customHeight="1" thickBot="1" x14ac:dyDescent="0.25">
      <c r="B65" s="264" t="s">
        <v>54</v>
      </c>
      <c r="C65" s="265"/>
      <c r="D65" s="265"/>
      <c r="E65" s="265"/>
      <c r="F65" s="265"/>
      <c r="G65" s="265"/>
      <c r="H65" s="266"/>
      <c r="I65" s="336" t="s">
        <v>55</v>
      </c>
      <c r="J65" s="337"/>
      <c r="K65" s="337"/>
      <c r="L65" s="337"/>
      <c r="M65" s="337"/>
      <c r="N65" s="337"/>
      <c r="O65" s="338"/>
    </row>
    <row r="66" spans="2:15" ht="12.75" customHeight="1" thickBot="1" x14ac:dyDescent="0.25">
      <c r="B66" s="366" t="s">
        <v>214</v>
      </c>
      <c r="C66" s="367"/>
      <c r="D66" s="367"/>
      <c r="E66" s="367"/>
      <c r="F66" s="367"/>
      <c r="G66" s="367"/>
      <c r="H66" s="368"/>
      <c r="I66" s="366" t="s">
        <v>236</v>
      </c>
      <c r="J66" s="367"/>
      <c r="K66" s="367"/>
      <c r="L66" s="367"/>
      <c r="M66" s="367"/>
      <c r="N66" s="367"/>
      <c r="O66" s="368"/>
    </row>
    <row r="67" spans="2:15" ht="15.75" thickBot="1" x14ac:dyDescent="0.25">
      <c r="B67" s="357" t="s">
        <v>56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9"/>
    </row>
    <row r="68" spans="2:15" ht="12.75" hidden="1" thickBot="1" x14ac:dyDescent="0.25">
      <c r="B68" s="8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89"/>
    </row>
    <row r="69" spans="2:15" ht="12.75" thickBot="1" x14ac:dyDescent="0.25">
      <c r="B69" s="333" t="s">
        <v>57</v>
      </c>
      <c r="C69" s="334"/>
      <c r="D69" s="334"/>
      <c r="E69" s="334"/>
      <c r="F69" s="334"/>
      <c r="G69" s="334"/>
      <c r="H69" s="335"/>
      <c r="I69" s="333" t="s">
        <v>58</v>
      </c>
      <c r="J69" s="334"/>
      <c r="K69" s="334"/>
      <c r="L69" s="334"/>
      <c r="M69" s="334"/>
      <c r="N69" s="334"/>
      <c r="O69" s="335"/>
    </row>
    <row r="70" spans="2:15" ht="12.75" x14ac:dyDescent="0.2">
      <c r="B70" s="360" t="s">
        <v>59</v>
      </c>
      <c r="C70" s="361"/>
      <c r="D70" s="361"/>
      <c r="E70" s="361"/>
      <c r="F70" s="361"/>
      <c r="G70" s="361"/>
      <c r="H70" s="362"/>
      <c r="I70" s="363" t="s">
        <v>215</v>
      </c>
      <c r="J70" s="364"/>
      <c r="K70" s="364"/>
      <c r="L70" s="364"/>
      <c r="M70" s="364"/>
      <c r="N70" s="364"/>
      <c r="O70" s="365"/>
    </row>
    <row r="71" spans="2:15" ht="15" customHeight="1" thickBot="1" x14ac:dyDescent="0.25">
      <c r="B71" s="351" t="s">
        <v>60</v>
      </c>
      <c r="C71" s="352"/>
      <c r="D71" s="352"/>
      <c r="E71" s="352"/>
      <c r="F71" s="352"/>
      <c r="G71" s="352"/>
      <c r="H71" s="353"/>
      <c r="I71" s="348" t="s">
        <v>237</v>
      </c>
      <c r="J71" s="349"/>
      <c r="K71" s="349"/>
      <c r="L71" s="349"/>
      <c r="M71" s="349"/>
      <c r="N71" s="349"/>
      <c r="O71" s="350"/>
    </row>
    <row r="72" spans="2:15" ht="15.75" customHeight="1" thickBot="1" x14ac:dyDescent="0.25">
      <c r="B72" s="354"/>
      <c r="C72" s="355"/>
      <c r="D72" s="355"/>
      <c r="E72" s="355"/>
      <c r="F72" s="355"/>
      <c r="G72" s="355"/>
      <c r="H72" s="356"/>
      <c r="I72" s="345"/>
      <c r="J72" s="346"/>
      <c r="K72" s="346"/>
      <c r="L72" s="346"/>
      <c r="M72" s="346"/>
      <c r="N72" s="346"/>
      <c r="O72" s="347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18" zoomScaleNormal="100" zoomScaleSheetLayoutView="100" workbookViewId="0">
      <selection activeCell="H30" sqref="H30:J3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7"/>
      <c r="C1" s="127"/>
      <c r="D1" s="127"/>
      <c r="E1" s="127"/>
      <c r="F1" s="127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2"/>
      <c r="C2" s="423"/>
      <c r="D2" s="423"/>
      <c r="E2" s="275" t="s">
        <v>0</v>
      </c>
      <c r="F2" s="276"/>
      <c r="G2" s="276"/>
      <c r="H2" s="276"/>
      <c r="I2" s="276"/>
      <c r="J2" s="276"/>
      <c r="K2" s="276"/>
      <c r="L2" s="276"/>
      <c r="M2" s="423"/>
      <c r="N2" s="423"/>
      <c r="O2" s="424"/>
    </row>
    <row r="3" spans="1:15" ht="15.75" thickBot="1" x14ac:dyDescent="0.3">
      <c r="A3" s="1"/>
      <c r="B3" s="401" t="s">
        <v>61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3"/>
    </row>
    <row r="4" spans="1:15" ht="15.75" hidden="1" thickBot="1" x14ac:dyDescent="0.3">
      <c r="A4" s="1"/>
      <c r="B4" s="94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5"/>
    </row>
    <row r="5" spans="1:15" ht="15.75" thickBot="1" x14ac:dyDescent="0.3">
      <c r="A5" s="1"/>
      <c r="B5" s="425" t="s">
        <v>62</v>
      </c>
      <c r="C5" s="426"/>
      <c r="D5" s="426"/>
      <c r="E5" s="426"/>
      <c r="F5" s="426"/>
      <c r="G5" s="427"/>
      <c r="H5" s="425" t="s">
        <v>63</v>
      </c>
      <c r="I5" s="426"/>
      <c r="J5" s="426"/>
      <c r="K5" s="426"/>
      <c r="L5" s="427"/>
      <c r="M5" s="336" t="s">
        <v>64</v>
      </c>
      <c r="N5" s="337"/>
      <c r="O5" s="338"/>
    </row>
    <row r="6" spans="1:15" ht="15.75" thickBot="1" x14ac:dyDescent="0.3">
      <c r="A6" s="1"/>
      <c r="B6" s="428"/>
      <c r="C6" s="429"/>
      <c r="D6" s="429"/>
      <c r="E6" s="429"/>
      <c r="F6" s="429"/>
      <c r="G6" s="430"/>
      <c r="H6" s="428"/>
      <c r="I6" s="429"/>
      <c r="J6" s="429"/>
      <c r="K6" s="429"/>
      <c r="L6" s="430"/>
      <c r="M6" s="171" t="s">
        <v>65</v>
      </c>
      <c r="N6" s="171" t="s">
        <v>66</v>
      </c>
      <c r="O6" s="172" t="s">
        <v>67</v>
      </c>
    </row>
    <row r="7" spans="1:15" ht="27.75" customHeight="1" x14ac:dyDescent="0.25">
      <c r="A7" s="1"/>
      <c r="B7" s="431" t="s">
        <v>209</v>
      </c>
      <c r="C7" s="432"/>
      <c r="D7" s="432"/>
      <c r="E7" s="432"/>
      <c r="F7" s="432"/>
      <c r="G7" s="433"/>
      <c r="H7" s="434" t="s">
        <v>224</v>
      </c>
      <c r="I7" s="434"/>
      <c r="J7" s="434"/>
      <c r="K7" s="434"/>
      <c r="L7" s="434"/>
      <c r="M7" s="18" t="s">
        <v>210</v>
      </c>
      <c r="N7" s="18"/>
      <c r="O7" s="18"/>
    </row>
    <row r="8" spans="1:15" ht="26.25" customHeight="1" x14ac:dyDescent="0.25">
      <c r="A8" s="1"/>
      <c r="B8" s="438" t="s">
        <v>208</v>
      </c>
      <c r="C8" s="439"/>
      <c r="D8" s="439"/>
      <c r="E8" s="439"/>
      <c r="F8" s="439"/>
      <c r="G8" s="440"/>
      <c r="H8" s="441" t="s">
        <v>221</v>
      </c>
      <c r="I8" s="442"/>
      <c r="J8" s="442"/>
      <c r="K8" s="442"/>
      <c r="L8" s="443"/>
      <c r="M8" s="19" t="s">
        <v>210</v>
      </c>
      <c r="N8" s="19"/>
      <c r="O8" s="19"/>
    </row>
    <row r="9" spans="1:15" ht="28.5" customHeight="1" x14ac:dyDescent="0.25">
      <c r="A9" s="1"/>
      <c r="B9" s="438" t="s">
        <v>220</v>
      </c>
      <c r="C9" s="439"/>
      <c r="D9" s="439"/>
      <c r="E9" s="439"/>
      <c r="F9" s="439"/>
      <c r="G9" s="440"/>
      <c r="H9" s="444" t="s">
        <v>223</v>
      </c>
      <c r="I9" s="445"/>
      <c r="J9" s="445"/>
      <c r="K9" s="445"/>
      <c r="L9" s="446"/>
      <c r="M9" s="20" t="s">
        <v>210</v>
      </c>
      <c r="N9" s="20"/>
      <c r="O9" s="20"/>
    </row>
    <row r="10" spans="1:15" ht="26.25" customHeight="1" thickBot="1" x14ac:dyDescent="0.3">
      <c r="A10" s="1"/>
      <c r="B10" s="447" t="s">
        <v>216</v>
      </c>
      <c r="C10" s="448"/>
      <c r="D10" s="448"/>
      <c r="E10" s="448"/>
      <c r="F10" s="448"/>
      <c r="G10" s="449"/>
      <c r="H10" s="392" t="s">
        <v>222</v>
      </c>
      <c r="I10" s="393"/>
      <c r="J10" s="393"/>
      <c r="K10" s="393"/>
      <c r="L10" s="394"/>
      <c r="M10" s="21" t="s">
        <v>210</v>
      </c>
      <c r="N10" s="21"/>
      <c r="O10" s="21"/>
    </row>
    <row r="11" spans="1:15" ht="18.75" customHeight="1" x14ac:dyDescent="0.25">
      <c r="A11" s="1"/>
      <c r="B11" s="395" t="s">
        <v>68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</row>
    <row r="12" spans="1:15" ht="21" hidden="1" customHeight="1" thickBot="1" x14ac:dyDescent="0.3">
      <c r="A12" s="1"/>
      <c r="B12" s="435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7"/>
    </row>
    <row r="13" spans="1:15" s="72" customFormat="1" ht="15.75" thickBot="1" x14ac:dyDescent="0.3">
      <c r="A13" s="1"/>
      <c r="B13" s="401" t="s">
        <v>69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ht="15.75" hidden="1" thickBot="1" x14ac:dyDescent="0.3">
      <c r="B14" s="88"/>
      <c r="C14" s="70"/>
      <c r="D14" s="70"/>
      <c r="E14" s="70"/>
      <c r="F14" s="70"/>
      <c r="G14" s="22"/>
      <c r="H14" s="22"/>
      <c r="I14" s="22"/>
      <c r="J14" s="22"/>
      <c r="K14" s="22"/>
      <c r="L14" s="22"/>
      <c r="M14" s="22"/>
      <c r="N14" s="22"/>
      <c r="O14" s="96"/>
    </row>
    <row r="15" spans="1:15" ht="15.75" thickBot="1" x14ac:dyDescent="0.3">
      <c r="B15" s="425" t="s">
        <v>62</v>
      </c>
      <c r="C15" s="426"/>
      <c r="D15" s="426"/>
      <c r="E15" s="426"/>
      <c r="F15" s="426"/>
      <c r="G15" s="427"/>
      <c r="H15" s="425" t="s">
        <v>63</v>
      </c>
      <c r="I15" s="426"/>
      <c r="J15" s="426"/>
      <c r="K15" s="426"/>
      <c r="L15" s="427"/>
      <c r="M15" s="336" t="s">
        <v>64</v>
      </c>
      <c r="N15" s="337"/>
      <c r="O15" s="338"/>
    </row>
    <row r="16" spans="1:15" ht="15.75" thickBot="1" x14ac:dyDescent="0.3">
      <c r="B16" s="428"/>
      <c r="C16" s="429"/>
      <c r="D16" s="429"/>
      <c r="E16" s="429"/>
      <c r="F16" s="429"/>
      <c r="G16" s="430"/>
      <c r="H16" s="428"/>
      <c r="I16" s="429"/>
      <c r="J16" s="429"/>
      <c r="K16" s="429"/>
      <c r="L16" s="430"/>
      <c r="M16" s="171" t="s">
        <v>65</v>
      </c>
      <c r="N16" s="171" t="s">
        <v>66</v>
      </c>
      <c r="O16" s="172" t="s">
        <v>67</v>
      </c>
    </row>
    <row r="17" spans="2:15" ht="27" customHeight="1" x14ac:dyDescent="0.25">
      <c r="B17" s="369" t="s">
        <v>217</v>
      </c>
      <c r="C17" s="285"/>
      <c r="D17" s="285"/>
      <c r="E17" s="285"/>
      <c r="F17" s="285"/>
      <c r="G17" s="370"/>
      <c r="H17" s="371" t="s">
        <v>227</v>
      </c>
      <c r="I17" s="372"/>
      <c r="J17" s="372"/>
      <c r="K17" s="372"/>
      <c r="L17" s="373"/>
      <c r="M17" s="20" t="s">
        <v>210</v>
      </c>
      <c r="N17" s="20"/>
      <c r="O17" s="20"/>
    </row>
    <row r="18" spans="2:15" ht="26.25" customHeight="1" x14ac:dyDescent="0.25">
      <c r="B18" s="374" t="s">
        <v>211</v>
      </c>
      <c r="C18" s="375"/>
      <c r="D18" s="375"/>
      <c r="E18" s="375"/>
      <c r="F18" s="375"/>
      <c r="G18" s="376"/>
      <c r="H18" s="377" t="s">
        <v>225</v>
      </c>
      <c r="I18" s="378"/>
      <c r="J18" s="378"/>
      <c r="K18" s="378"/>
      <c r="L18" s="379"/>
      <c r="M18" s="23" t="s">
        <v>210</v>
      </c>
      <c r="N18" s="23"/>
      <c r="O18" s="23"/>
    </row>
    <row r="19" spans="2:15" ht="28.5" customHeight="1" x14ac:dyDescent="0.25">
      <c r="B19" s="374" t="s">
        <v>212</v>
      </c>
      <c r="C19" s="375"/>
      <c r="D19" s="375"/>
      <c r="E19" s="375"/>
      <c r="F19" s="375"/>
      <c r="G19" s="376"/>
      <c r="H19" s="386" t="s">
        <v>226</v>
      </c>
      <c r="I19" s="387"/>
      <c r="J19" s="387"/>
      <c r="K19" s="387"/>
      <c r="L19" s="388"/>
      <c r="M19" s="23" t="s">
        <v>210</v>
      </c>
      <c r="N19" s="23"/>
      <c r="O19" s="23"/>
    </row>
    <row r="20" spans="2:15" ht="27.75" customHeight="1" thickBot="1" x14ac:dyDescent="0.3">
      <c r="B20" s="389" t="s">
        <v>218</v>
      </c>
      <c r="C20" s="390"/>
      <c r="D20" s="390"/>
      <c r="E20" s="390"/>
      <c r="F20" s="390"/>
      <c r="G20" s="391"/>
      <c r="H20" s="392" t="s">
        <v>228</v>
      </c>
      <c r="I20" s="393"/>
      <c r="J20" s="393"/>
      <c r="K20" s="393"/>
      <c r="L20" s="394"/>
      <c r="M20" s="21" t="s">
        <v>210</v>
      </c>
      <c r="N20" s="21"/>
      <c r="O20" s="21"/>
    </row>
    <row r="21" spans="2:15" ht="19.5" customHeight="1" x14ac:dyDescent="0.25">
      <c r="B21" s="395" t="s">
        <v>70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7"/>
    </row>
    <row r="22" spans="2:15" hidden="1" x14ac:dyDescent="0.25">
      <c r="B22" s="398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400"/>
    </row>
    <row r="23" spans="2:15" hidden="1" x14ac:dyDescent="0.25">
      <c r="B23" s="88"/>
      <c r="C23" s="70"/>
      <c r="D23" s="70"/>
      <c r="E23" s="70"/>
      <c r="F23" s="70"/>
      <c r="G23" s="22"/>
      <c r="H23" s="22"/>
      <c r="I23" s="22"/>
      <c r="J23" s="22"/>
      <c r="K23" s="22"/>
      <c r="L23" s="22"/>
      <c r="M23" s="22"/>
      <c r="N23" s="22"/>
      <c r="O23" s="96"/>
    </row>
    <row r="24" spans="2:15" ht="15.75" thickBot="1" x14ac:dyDescent="0.3">
      <c r="B24" s="401" t="s">
        <v>71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3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04" t="s">
        <v>72</v>
      </c>
      <c r="C26" s="405"/>
      <c r="D26" s="405"/>
      <c r="E26" s="405"/>
      <c r="F26" s="405"/>
      <c r="G26" s="406"/>
      <c r="H26" s="404" t="s">
        <v>73</v>
      </c>
      <c r="I26" s="405"/>
      <c r="J26" s="406"/>
      <c r="K26" s="404" t="s">
        <v>74</v>
      </c>
      <c r="L26" s="405"/>
      <c r="M26" s="405"/>
      <c r="N26" s="405"/>
      <c r="O26" s="406"/>
    </row>
    <row r="27" spans="2:15" ht="15.75" thickBot="1" x14ac:dyDescent="0.3">
      <c r="B27" s="407" t="s">
        <v>75</v>
      </c>
      <c r="C27" s="408"/>
      <c r="D27" s="408"/>
      <c r="E27" s="408"/>
      <c r="F27" s="408"/>
      <c r="G27" s="409"/>
      <c r="H27" s="333"/>
      <c r="I27" s="334"/>
      <c r="J27" s="335"/>
      <c r="K27" s="333"/>
      <c r="L27" s="334"/>
      <c r="M27" s="334"/>
      <c r="N27" s="334"/>
      <c r="O27" s="335"/>
    </row>
    <row r="28" spans="2:15" ht="24.75" customHeight="1" x14ac:dyDescent="0.25">
      <c r="B28" s="410" t="str">
        <f>'Descripcion 1'!I55</f>
        <v>Métodos para diseño de estratégias de políticas de promoción y</v>
      </c>
      <c r="C28" s="411"/>
      <c r="D28" s="411"/>
      <c r="E28" s="411"/>
      <c r="F28" s="411"/>
      <c r="G28" s="412"/>
      <c r="H28" s="380" t="s">
        <v>112</v>
      </c>
      <c r="I28" s="381"/>
      <c r="J28" s="382"/>
      <c r="K28" s="380"/>
      <c r="L28" s="381"/>
      <c r="M28" s="381"/>
      <c r="N28" s="381"/>
      <c r="O28" s="382"/>
    </row>
    <row r="29" spans="2:15" x14ac:dyDescent="0.25">
      <c r="B29" s="321" t="str">
        <f>'Descripcion 1'!I56</f>
        <v xml:space="preserve"> organización política ciudadana</v>
      </c>
      <c r="C29" s="322"/>
      <c r="D29" s="322"/>
      <c r="E29" s="322"/>
      <c r="F29" s="322"/>
      <c r="G29" s="323"/>
      <c r="H29" s="383"/>
      <c r="I29" s="384"/>
      <c r="J29" s="385"/>
      <c r="K29" s="383"/>
      <c r="L29" s="384"/>
      <c r="M29" s="384"/>
      <c r="N29" s="384"/>
      <c r="O29" s="385"/>
    </row>
    <row r="30" spans="2:15" x14ac:dyDescent="0.25">
      <c r="B30" s="321">
        <f>'Descripcion 1'!I57</f>
        <v>0</v>
      </c>
      <c r="C30" s="322"/>
      <c r="D30" s="322"/>
      <c r="E30" s="322"/>
      <c r="F30" s="322"/>
      <c r="G30" s="323"/>
      <c r="H30" s="383"/>
      <c r="I30" s="384"/>
      <c r="J30" s="385"/>
      <c r="K30" s="383"/>
      <c r="L30" s="384"/>
      <c r="M30" s="384"/>
      <c r="N30" s="384"/>
      <c r="O30" s="385"/>
    </row>
    <row r="31" spans="2:15" x14ac:dyDescent="0.25">
      <c r="B31" s="321">
        <f>'Descripcion 1'!I58</f>
        <v>0</v>
      </c>
      <c r="C31" s="322"/>
      <c r="D31" s="322"/>
      <c r="E31" s="322"/>
      <c r="F31" s="322"/>
      <c r="G31" s="323"/>
      <c r="H31" s="383"/>
      <c r="I31" s="384"/>
      <c r="J31" s="385"/>
      <c r="K31" s="383"/>
      <c r="L31" s="384"/>
      <c r="M31" s="384"/>
      <c r="N31" s="384"/>
      <c r="O31" s="385"/>
    </row>
    <row r="32" spans="2:15" x14ac:dyDescent="0.25">
      <c r="B32" s="450">
        <f>'Descripcion 1'!I59</f>
        <v>0</v>
      </c>
      <c r="C32" s="451"/>
      <c r="D32" s="451"/>
      <c r="E32" s="451"/>
      <c r="F32" s="451"/>
      <c r="G32" s="452"/>
      <c r="H32" s="453"/>
      <c r="I32" s="454"/>
      <c r="J32" s="455"/>
      <c r="K32" s="453"/>
      <c r="L32" s="454"/>
      <c r="M32" s="454"/>
      <c r="N32" s="454"/>
      <c r="O32" s="455"/>
    </row>
    <row r="33" spans="2:15" x14ac:dyDescent="0.25">
      <c r="B33" s="321">
        <f>'Descripcion 1'!I60</f>
        <v>0</v>
      </c>
      <c r="C33" s="322"/>
      <c r="D33" s="322"/>
      <c r="E33" s="322"/>
      <c r="F33" s="322"/>
      <c r="G33" s="323"/>
      <c r="H33" s="383"/>
      <c r="I33" s="384"/>
      <c r="J33" s="385"/>
      <c r="K33" s="383"/>
      <c r="L33" s="384"/>
      <c r="M33" s="384"/>
      <c r="N33" s="384"/>
      <c r="O33" s="385"/>
    </row>
    <row r="34" spans="2:15" ht="15.75" thickBot="1" x14ac:dyDescent="0.3">
      <c r="B34" s="321">
        <f>'Descripcion 1'!I61</f>
        <v>0</v>
      </c>
      <c r="C34" s="322"/>
      <c r="D34" s="322"/>
      <c r="E34" s="322"/>
      <c r="F34" s="322"/>
      <c r="G34" s="323"/>
      <c r="H34" s="383"/>
      <c r="I34" s="384"/>
      <c r="J34" s="385"/>
      <c r="K34" s="383"/>
      <c r="L34" s="384"/>
      <c r="M34" s="384"/>
      <c r="N34" s="384"/>
      <c r="O34" s="385"/>
    </row>
    <row r="35" spans="2:15" ht="15.75" thickBot="1" x14ac:dyDescent="0.3">
      <c r="B35" s="407" t="s">
        <v>76</v>
      </c>
      <c r="C35" s="408"/>
      <c r="D35" s="408"/>
      <c r="E35" s="408"/>
      <c r="F35" s="408"/>
      <c r="G35" s="409"/>
      <c r="H35" s="413"/>
      <c r="I35" s="414"/>
      <c r="J35" s="415"/>
      <c r="K35" s="413"/>
      <c r="L35" s="414"/>
      <c r="M35" s="414"/>
      <c r="N35" s="414"/>
      <c r="O35" s="415"/>
    </row>
    <row r="36" spans="2:15" ht="15.75" thickBot="1" x14ac:dyDescent="0.3">
      <c r="B36" s="416" t="str">
        <f>'Descripcion 1'!I66</f>
        <v>Sociólogo, Politólogo, Ciencias Sociales y afines</v>
      </c>
      <c r="C36" s="417"/>
      <c r="D36" s="417"/>
      <c r="E36" s="417"/>
      <c r="F36" s="417"/>
      <c r="G36" s="418"/>
      <c r="H36" s="419" t="s">
        <v>112</v>
      </c>
      <c r="I36" s="420"/>
      <c r="J36" s="421"/>
      <c r="K36" s="419"/>
      <c r="L36" s="420"/>
      <c r="M36" s="420"/>
      <c r="N36" s="420"/>
      <c r="O36" s="421"/>
    </row>
    <row r="37" spans="2:15" ht="15.75" thickBot="1" x14ac:dyDescent="0.3">
      <c r="B37" s="407" t="s">
        <v>77</v>
      </c>
      <c r="C37" s="408"/>
      <c r="D37" s="408"/>
      <c r="E37" s="408"/>
      <c r="F37" s="408"/>
      <c r="G37" s="409"/>
      <c r="H37" s="413"/>
      <c r="I37" s="414"/>
      <c r="J37" s="415"/>
      <c r="K37" s="413"/>
      <c r="L37" s="414"/>
      <c r="M37" s="414"/>
      <c r="N37" s="414"/>
      <c r="O37" s="415"/>
    </row>
    <row r="38" spans="2:15" ht="15.75" thickBot="1" x14ac:dyDescent="0.3">
      <c r="B38" s="416" t="str">
        <f>'Descripcion 1'!I71</f>
        <v>Sociólogo</v>
      </c>
      <c r="C38" s="417"/>
      <c r="D38" s="417"/>
      <c r="E38" s="417"/>
      <c r="F38" s="417"/>
      <c r="G38" s="418"/>
      <c r="H38" s="419" t="s">
        <v>112</v>
      </c>
      <c r="I38" s="420"/>
      <c r="J38" s="421"/>
      <c r="K38" s="419"/>
      <c r="L38" s="420"/>
      <c r="M38" s="420"/>
      <c r="N38" s="420"/>
      <c r="O38" s="421"/>
    </row>
    <row r="39" spans="2:15" ht="15.75" thickBot="1" x14ac:dyDescent="0.3">
      <c r="B39" s="466">
        <f>'Descripcion 1'!I72</f>
        <v>0</v>
      </c>
      <c r="C39" s="467"/>
      <c r="D39" s="467"/>
      <c r="E39" s="467"/>
      <c r="F39" s="467"/>
      <c r="G39" s="468"/>
      <c r="H39" s="147"/>
      <c r="I39" s="148"/>
      <c r="J39" s="149"/>
      <c r="K39" s="419"/>
      <c r="L39" s="420"/>
      <c r="M39" s="420"/>
      <c r="N39" s="420"/>
      <c r="O39" s="421"/>
    </row>
    <row r="40" spans="2:15" ht="15.75" thickBot="1" x14ac:dyDescent="0.3">
      <c r="B40" s="407" t="s">
        <v>78</v>
      </c>
      <c r="C40" s="408"/>
      <c r="D40" s="408"/>
      <c r="E40" s="408"/>
      <c r="F40" s="408"/>
      <c r="G40" s="409"/>
      <c r="H40" s="413"/>
      <c r="I40" s="414"/>
      <c r="J40" s="415"/>
      <c r="K40" s="413"/>
      <c r="L40" s="414"/>
      <c r="M40" s="414"/>
      <c r="N40" s="414"/>
      <c r="O40" s="415"/>
    </row>
    <row r="41" spans="2:15" x14ac:dyDescent="0.25">
      <c r="B41" s="316" t="str">
        <f>B7</f>
        <v>Pensamiento analítico</v>
      </c>
      <c r="C41" s="317"/>
      <c r="D41" s="317"/>
      <c r="E41" s="317"/>
      <c r="F41" s="317"/>
      <c r="G41" s="318"/>
      <c r="H41" s="380" t="s">
        <v>112</v>
      </c>
      <c r="I41" s="381"/>
      <c r="J41" s="382"/>
      <c r="K41" s="380"/>
      <c r="L41" s="381"/>
      <c r="M41" s="381"/>
      <c r="N41" s="381"/>
      <c r="O41" s="382"/>
    </row>
    <row r="42" spans="2:15" x14ac:dyDescent="0.25">
      <c r="B42" s="321" t="str">
        <f t="shared" ref="B42:B44" si="0">B8</f>
        <v>Pensamiento crítico</v>
      </c>
      <c r="C42" s="322"/>
      <c r="D42" s="322"/>
      <c r="E42" s="322"/>
      <c r="F42" s="322"/>
      <c r="G42" s="323"/>
      <c r="H42" s="383" t="s">
        <v>112</v>
      </c>
      <c r="I42" s="384"/>
      <c r="J42" s="385"/>
      <c r="K42" s="383"/>
      <c r="L42" s="384"/>
      <c r="M42" s="384"/>
      <c r="N42" s="384"/>
      <c r="O42" s="385"/>
    </row>
    <row r="43" spans="2:15" x14ac:dyDescent="0.25">
      <c r="B43" s="321" t="str">
        <f t="shared" si="0"/>
        <v>Pensamiento Estratégico</v>
      </c>
      <c r="C43" s="322"/>
      <c r="D43" s="322"/>
      <c r="E43" s="322"/>
      <c r="F43" s="322"/>
      <c r="G43" s="323"/>
      <c r="H43" s="383" t="s">
        <v>112</v>
      </c>
      <c r="I43" s="384"/>
      <c r="J43" s="385"/>
      <c r="K43" s="383"/>
      <c r="L43" s="384"/>
      <c r="M43" s="384"/>
      <c r="N43" s="384"/>
      <c r="O43" s="385"/>
    </row>
    <row r="44" spans="2:15" ht="15.75" thickBot="1" x14ac:dyDescent="0.3">
      <c r="B44" s="450" t="str">
        <f t="shared" si="0"/>
        <v>Orientación / asesoramiento</v>
      </c>
      <c r="C44" s="451"/>
      <c r="D44" s="451"/>
      <c r="E44" s="451"/>
      <c r="F44" s="451"/>
      <c r="G44" s="452"/>
      <c r="H44" s="383" t="s">
        <v>112</v>
      </c>
      <c r="I44" s="384"/>
      <c r="J44" s="385"/>
      <c r="K44" s="383"/>
      <c r="L44" s="384"/>
      <c r="M44" s="384"/>
      <c r="N44" s="384"/>
      <c r="O44" s="385"/>
    </row>
    <row r="45" spans="2:15" ht="15.75" thickBot="1" x14ac:dyDescent="0.3">
      <c r="B45" s="407" t="s">
        <v>79</v>
      </c>
      <c r="C45" s="408"/>
      <c r="D45" s="408"/>
      <c r="E45" s="408"/>
      <c r="F45" s="408"/>
      <c r="G45" s="409"/>
      <c r="H45" s="413"/>
      <c r="I45" s="414"/>
      <c r="J45" s="415"/>
      <c r="K45" s="413"/>
      <c r="L45" s="414"/>
      <c r="M45" s="414"/>
      <c r="N45" s="414"/>
      <c r="O45" s="415"/>
    </row>
    <row r="46" spans="2:15" x14ac:dyDescent="0.25">
      <c r="B46" s="316" t="str">
        <f>B17</f>
        <v>Trabajo en equipo</v>
      </c>
      <c r="C46" s="317"/>
      <c r="D46" s="317"/>
      <c r="E46" s="317"/>
      <c r="F46" s="317"/>
      <c r="G46" s="318"/>
      <c r="H46" s="380" t="s">
        <v>112</v>
      </c>
      <c r="I46" s="381"/>
      <c r="J46" s="382"/>
      <c r="K46" s="380"/>
      <c r="L46" s="381"/>
      <c r="M46" s="381"/>
      <c r="N46" s="381"/>
      <c r="O46" s="382"/>
    </row>
    <row r="47" spans="2:15" x14ac:dyDescent="0.25">
      <c r="B47" s="321" t="str">
        <f t="shared" ref="B47:B49" si="1">B18</f>
        <v>Orientación a los resultados</v>
      </c>
      <c r="C47" s="322"/>
      <c r="D47" s="322"/>
      <c r="E47" s="322"/>
      <c r="F47" s="322"/>
      <c r="G47" s="323"/>
      <c r="H47" s="383" t="s">
        <v>112</v>
      </c>
      <c r="I47" s="384"/>
      <c r="J47" s="385"/>
      <c r="K47" s="383"/>
      <c r="L47" s="384"/>
      <c r="M47" s="384"/>
      <c r="N47" s="384"/>
      <c r="O47" s="385"/>
    </row>
    <row r="48" spans="2:15" x14ac:dyDescent="0.25">
      <c r="B48" s="321" t="str">
        <f t="shared" si="1"/>
        <v xml:space="preserve">Flexibilidad     </v>
      </c>
      <c r="C48" s="322"/>
      <c r="D48" s="322"/>
      <c r="E48" s="322"/>
      <c r="F48" s="322"/>
      <c r="G48" s="323"/>
      <c r="H48" s="383" t="s">
        <v>112</v>
      </c>
      <c r="I48" s="384"/>
      <c r="J48" s="385"/>
      <c r="K48" s="383"/>
      <c r="L48" s="384"/>
      <c r="M48" s="384"/>
      <c r="N48" s="384"/>
      <c r="O48" s="385"/>
    </row>
    <row r="49" spans="2:15" x14ac:dyDescent="0.25">
      <c r="B49" s="321" t="str">
        <f t="shared" si="1"/>
        <v>Conocimiento del entorno organizacional</v>
      </c>
      <c r="C49" s="322"/>
      <c r="D49" s="322"/>
      <c r="E49" s="322"/>
      <c r="F49" s="322"/>
      <c r="G49" s="323"/>
      <c r="H49" s="383" t="s">
        <v>112</v>
      </c>
      <c r="I49" s="384"/>
      <c r="J49" s="385"/>
      <c r="K49" s="383"/>
      <c r="L49" s="384"/>
      <c r="M49" s="384"/>
      <c r="N49" s="384"/>
      <c r="O49" s="385"/>
    </row>
    <row r="50" spans="2:15" x14ac:dyDescent="0.25">
      <c r="B50" s="487" t="s">
        <v>80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9"/>
    </row>
    <row r="51" spans="2:15" ht="15.75" thickBot="1" x14ac:dyDescent="0.3">
      <c r="B51" s="490" t="s">
        <v>81</v>
      </c>
      <c r="C51" s="491"/>
      <c r="D51" s="491"/>
      <c r="E51" s="491"/>
      <c r="F51" s="491"/>
      <c r="G51" s="457"/>
      <c r="H51" s="456" t="s">
        <v>82</v>
      </c>
      <c r="I51" s="457"/>
      <c r="J51" s="458" t="s">
        <v>83</v>
      </c>
      <c r="K51" s="459"/>
      <c r="L51" s="459"/>
      <c r="M51" s="459"/>
      <c r="N51" s="459"/>
      <c r="O51" s="460"/>
    </row>
    <row r="52" spans="2:15" ht="15.75" thickBot="1" x14ac:dyDescent="0.3">
      <c r="B52" s="480" t="s">
        <v>84</v>
      </c>
      <c r="C52" s="482" t="s">
        <v>85</v>
      </c>
      <c r="D52" s="484" t="s">
        <v>86</v>
      </c>
      <c r="E52" s="485"/>
      <c r="F52" s="485"/>
      <c r="G52" s="486"/>
      <c r="H52" s="480" t="s">
        <v>87</v>
      </c>
      <c r="I52" s="480" t="s">
        <v>88</v>
      </c>
      <c r="J52" s="469" t="s">
        <v>89</v>
      </c>
      <c r="K52" s="470"/>
      <c r="L52" s="469" t="s">
        <v>90</v>
      </c>
      <c r="M52" s="473"/>
      <c r="N52" s="473"/>
      <c r="O52" s="470"/>
    </row>
    <row r="53" spans="2:15" ht="23.25" customHeight="1" thickBot="1" x14ac:dyDescent="0.3">
      <c r="B53" s="481"/>
      <c r="C53" s="483"/>
      <c r="D53" s="475" t="s">
        <v>91</v>
      </c>
      <c r="E53" s="476"/>
      <c r="F53" s="475" t="s">
        <v>92</v>
      </c>
      <c r="G53" s="476"/>
      <c r="H53" s="481"/>
      <c r="I53" s="481"/>
      <c r="J53" s="471"/>
      <c r="K53" s="472"/>
      <c r="L53" s="471"/>
      <c r="M53" s="474"/>
      <c r="N53" s="474"/>
      <c r="O53" s="472"/>
    </row>
    <row r="54" spans="2:15" ht="15.75" thickBot="1" x14ac:dyDescent="0.3">
      <c r="B54" s="24">
        <f>'Base de Datos'!H24</f>
        <v>160</v>
      </c>
      <c r="C54" s="25">
        <f>'Base de Datos'!G25</f>
        <v>100</v>
      </c>
      <c r="D54" s="477">
        <f>'Base de Datos'!G26</f>
        <v>100</v>
      </c>
      <c r="E54" s="478"/>
      <c r="F54" s="477">
        <f>'Base de Datos'!G27</f>
        <v>100</v>
      </c>
      <c r="G54" s="478"/>
      <c r="H54" s="24">
        <f>'Base de Datos'!G28</f>
        <v>100</v>
      </c>
      <c r="I54" s="24">
        <f>'Base de Datos'!G29</f>
        <v>100</v>
      </c>
      <c r="J54" s="477">
        <f>'Base de Datos'!G30</f>
        <v>200</v>
      </c>
      <c r="K54" s="478"/>
      <c r="L54" s="477">
        <f>'Base de Datos'!G31</f>
        <v>100</v>
      </c>
      <c r="M54" s="479"/>
      <c r="N54" s="479"/>
      <c r="O54" s="478"/>
    </row>
    <row r="55" spans="2:15" ht="15.75" hidden="1" thickBot="1" x14ac:dyDescent="0.3">
      <c r="B55" s="88"/>
      <c r="C55" s="70"/>
      <c r="D55" s="70"/>
      <c r="E55" s="70"/>
      <c r="F55" s="70"/>
      <c r="G55" s="461"/>
      <c r="H55" s="461"/>
      <c r="I55" s="461"/>
      <c r="J55" s="461"/>
      <c r="K55" s="461"/>
      <c r="L55" s="461"/>
      <c r="M55" s="461"/>
      <c r="N55" s="461"/>
      <c r="O55" s="462"/>
    </row>
    <row r="56" spans="2:15" ht="15.75" thickBot="1" x14ac:dyDescent="0.3">
      <c r="B56" s="463" t="s">
        <v>93</v>
      </c>
      <c r="C56" s="464"/>
      <c r="D56" s="464"/>
      <c r="E56" s="464"/>
      <c r="F56" s="465"/>
      <c r="G56" s="463" t="s">
        <v>94</v>
      </c>
      <c r="H56" s="464"/>
      <c r="I56" s="465"/>
      <c r="J56" s="463" t="s">
        <v>95</v>
      </c>
      <c r="K56" s="464"/>
      <c r="L56" s="464"/>
      <c r="M56" s="464"/>
      <c r="N56" s="464"/>
      <c r="O56" s="465"/>
    </row>
    <row r="57" spans="2:15" ht="15.75" thickBot="1" x14ac:dyDescent="0.3">
      <c r="B57" s="173" t="s">
        <v>96</v>
      </c>
      <c r="C57" s="79"/>
      <c r="D57" s="79"/>
      <c r="E57" s="79"/>
      <c r="F57" s="79"/>
      <c r="G57" s="174" t="s">
        <v>96</v>
      </c>
      <c r="H57" s="79"/>
      <c r="I57" s="79"/>
      <c r="J57" s="174" t="s">
        <v>96</v>
      </c>
      <c r="K57" s="79"/>
      <c r="L57" s="79"/>
      <c r="M57" s="79"/>
      <c r="N57" s="79"/>
      <c r="O57" s="80"/>
    </row>
    <row r="58" spans="2:15" x14ac:dyDescent="0.25">
      <c r="B58" s="173" t="s">
        <v>97</v>
      </c>
      <c r="C58" s="82"/>
      <c r="D58" s="82"/>
      <c r="E58" s="82"/>
      <c r="F58" s="82"/>
      <c r="G58" s="174" t="s">
        <v>97</v>
      </c>
      <c r="H58" s="82"/>
      <c r="I58" s="82"/>
      <c r="J58" s="174" t="s">
        <v>97</v>
      </c>
      <c r="K58" s="82"/>
      <c r="L58" s="82"/>
      <c r="M58" s="82"/>
      <c r="N58" s="82"/>
      <c r="O58" s="83"/>
    </row>
    <row r="59" spans="2:15" ht="15.75" thickBot="1" x14ac:dyDescent="0.3">
      <c r="B59" s="81"/>
      <c r="C59" s="86"/>
      <c r="D59" s="86"/>
      <c r="E59" s="86"/>
      <c r="F59" s="87"/>
      <c r="G59" s="81"/>
      <c r="H59" s="84"/>
      <c r="I59" s="85"/>
      <c r="J59" s="81"/>
      <c r="K59" s="84"/>
      <c r="L59" s="84"/>
      <c r="M59" s="84"/>
      <c r="N59" s="84"/>
      <c r="O59" s="85"/>
    </row>
    <row r="60" spans="2:15" ht="15.75" thickBot="1" x14ac:dyDescent="0.3">
      <c r="B60" s="177" t="s">
        <v>98</v>
      </c>
      <c r="C60" s="78"/>
      <c r="D60" s="79"/>
      <c r="E60" s="79"/>
      <c r="F60" s="80"/>
      <c r="G60" s="176" t="s">
        <v>98</v>
      </c>
      <c r="H60" s="79"/>
      <c r="I60" s="79"/>
      <c r="J60" s="175" t="s">
        <v>98</v>
      </c>
      <c r="K60" s="79"/>
      <c r="L60" s="79"/>
      <c r="M60" s="79"/>
      <c r="N60" s="79"/>
      <c r="O60" s="80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L53" sqref="L53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519"/>
      <c r="C2" s="517"/>
      <c r="D2" s="515" t="s">
        <v>99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26"/>
      <c r="S2" s="27"/>
      <c r="T2" s="27"/>
      <c r="U2" s="27"/>
      <c r="V2" s="27"/>
      <c r="W2" s="27"/>
      <c r="X2" s="27"/>
      <c r="Y2" s="26"/>
      <c r="Z2" s="26"/>
    </row>
    <row r="3" spans="1:26" ht="17.25" hidden="1" customHeight="1" x14ac:dyDescent="0.35">
      <c r="A3" s="26"/>
      <c r="B3" s="32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35"/>
      <c r="R3" s="26"/>
      <c r="S3" s="27"/>
      <c r="T3" s="27"/>
      <c r="U3" s="27"/>
      <c r="V3" s="27"/>
      <c r="W3" s="27"/>
      <c r="X3" s="27"/>
      <c r="Y3" s="26"/>
      <c r="Z3" s="26"/>
    </row>
    <row r="4" spans="1:26" ht="12" hidden="1" customHeight="1" x14ac:dyDescent="0.3">
      <c r="A4" s="26"/>
      <c r="B4" s="32"/>
      <c r="C4" s="506" t="s">
        <v>100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35"/>
      <c r="R4" s="26"/>
      <c r="S4" s="27"/>
      <c r="T4" s="27"/>
      <c r="U4" s="27"/>
      <c r="V4" s="27"/>
      <c r="W4" s="27"/>
      <c r="X4" s="27"/>
      <c r="Y4" s="26"/>
      <c r="Z4" s="26"/>
    </row>
    <row r="5" spans="1:26" ht="12.75" hidden="1" customHeight="1" x14ac:dyDescent="0.3">
      <c r="A5" s="26"/>
      <c r="B5" s="32"/>
      <c r="C5" s="506" t="s">
        <v>101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35"/>
      <c r="R5" s="26"/>
      <c r="S5" s="27"/>
      <c r="T5" s="27"/>
      <c r="U5" s="27"/>
      <c r="V5" s="27"/>
      <c r="W5" s="27"/>
      <c r="X5" s="27"/>
      <c r="Y5" s="26"/>
      <c r="Z5" s="26"/>
    </row>
    <row r="6" spans="1:26" ht="15.75" hidden="1" thickBot="1" x14ac:dyDescent="0.3">
      <c r="A6" s="26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R6" s="26"/>
      <c r="S6" s="27"/>
      <c r="T6" s="27"/>
      <c r="U6" s="27"/>
      <c r="V6" s="27"/>
      <c r="W6" s="27"/>
      <c r="X6" s="27"/>
      <c r="Y6" s="26"/>
      <c r="Z6" s="26"/>
    </row>
    <row r="7" spans="1:26" x14ac:dyDescent="0.25">
      <c r="A7" s="28"/>
      <c r="B7" s="156"/>
      <c r="C7" s="507" t="s">
        <v>102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157"/>
      <c r="R7" s="28"/>
      <c r="S7" s="29"/>
      <c r="T7" s="29"/>
      <c r="U7" s="29"/>
      <c r="V7" s="29"/>
      <c r="W7" s="29"/>
      <c r="X7" s="29"/>
      <c r="Y7" s="28"/>
      <c r="Z7" s="28"/>
    </row>
    <row r="8" spans="1:26" x14ac:dyDescent="0.25">
      <c r="A8" s="28"/>
      <c r="B8" s="497" t="s">
        <v>103</v>
      </c>
      <c r="C8" s="498"/>
      <c r="D8" s="508" t="str">
        <f>'Descripcion 1'!C8</f>
        <v>Gobierno Autónomo Descentralizado de la Provincia del Carchi</v>
      </c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30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497" t="s">
        <v>104</v>
      </c>
      <c r="C9" s="498"/>
      <c r="D9" s="509" t="str">
        <f>'Descripcion 1'!J8</f>
        <v>Prefectura Provincial</v>
      </c>
      <c r="E9" s="509"/>
      <c r="F9" s="509"/>
      <c r="G9" s="509"/>
      <c r="H9" s="509"/>
      <c r="I9" s="509"/>
      <c r="J9" s="509"/>
      <c r="K9" s="509"/>
      <c r="L9" s="510"/>
      <c r="M9" s="509"/>
      <c r="N9" s="509"/>
      <c r="O9" s="509"/>
      <c r="P9" s="509"/>
      <c r="Q9" s="30"/>
      <c r="R9" s="28"/>
      <c r="S9" s="29"/>
      <c r="U9" s="29"/>
      <c r="V9" s="29"/>
      <c r="W9" s="29"/>
      <c r="X9" s="29"/>
      <c r="Y9" s="28"/>
      <c r="Z9" s="28"/>
    </row>
    <row r="10" spans="1:26" ht="15.75" customHeight="1" thickBot="1" x14ac:dyDescent="0.3">
      <c r="A10" s="28"/>
      <c r="B10" s="499" t="s">
        <v>105</v>
      </c>
      <c r="C10" s="500"/>
      <c r="D10" s="511" t="str">
        <f>+'Descripcion 1'!C9</f>
        <v xml:space="preserve">Director de Participación Ciudadana </v>
      </c>
      <c r="E10" s="512"/>
      <c r="F10" s="512"/>
      <c r="G10" s="512"/>
      <c r="H10" s="512"/>
      <c r="I10" s="512"/>
      <c r="J10" s="512"/>
      <c r="K10" s="513"/>
      <c r="L10" s="178" t="s">
        <v>6</v>
      </c>
      <c r="M10" s="514">
        <f>+'Descripcion 1'!J9</f>
        <v>1101</v>
      </c>
      <c r="N10" s="514"/>
      <c r="O10" s="514"/>
      <c r="P10" s="514"/>
      <c r="Q10" s="31"/>
      <c r="R10" s="28"/>
      <c r="S10" s="29"/>
      <c r="T10" s="29"/>
      <c r="U10" s="29"/>
      <c r="V10" s="29"/>
      <c r="W10" s="29"/>
      <c r="X10" s="29"/>
      <c r="Y10" s="28"/>
      <c r="Z10" s="28"/>
    </row>
    <row r="11" spans="1:26" ht="15.75" thickBot="1" x14ac:dyDescent="0.3">
      <c r="A11" s="26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26"/>
      <c r="S11" s="27"/>
      <c r="T11" s="27"/>
      <c r="U11" s="27"/>
      <c r="V11" s="27"/>
      <c r="W11" s="27"/>
      <c r="X11" s="27"/>
      <c r="Y11" s="26"/>
      <c r="Z11" s="26"/>
    </row>
    <row r="12" spans="1:26" x14ac:dyDescent="0.25">
      <c r="A12" s="26"/>
      <c r="B12" s="158"/>
      <c r="C12" s="493" t="s">
        <v>106</v>
      </c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159"/>
      <c r="R12" s="26"/>
      <c r="S12" s="27"/>
      <c r="T12" s="27"/>
      <c r="U12" s="27"/>
      <c r="V12" s="27"/>
      <c r="W12" s="27"/>
      <c r="X12" s="27"/>
      <c r="Y12" s="26"/>
      <c r="Z12" s="26"/>
    </row>
    <row r="13" spans="1:26" ht="24" customHeight="1" x14ac:dyDescent="0.25">
      <c r="A13" s="26"/>
      <c r="B13" s="501" t="s">
        <v>107</v>
      </c>
      <c r="C13" s="502"/>
      <c r="D13" s="502"/>
      <c r="E13" s="502"/>
      <c r="F13" s="502"/>
      <c r="G13" s="502"/>
      <c r="H13" s="502"/>
      <c r="I13" s="503"/>
      <c r="J13" s="504" t="s">
        <v>108</v>
      </c>
      <c r="K13" s="502"/>
      <c r="L13" s="502"/>
      <c r="M13" s="502"/>
      <c r="N13" s="502"/>
      <c r="O13" s="502"/>
      <c r="P13" s="502"/>
      <c r="Q13" s="505"/>
      <c r="R13" s="26"/>
      <c r="S13" s="27"/>
      <c r="T13" s="27"/>
      <c r="U13" s="27"/>
      <c r="V13" s="27"/>
      <c r="W13" s="27"/>
      <c r="X13" s="27"/>
      <c r="Y13" s="26"/>
      <c r="Z13" s="26"/>
    </row>
    <row r="14" spans="1:26" ht="9.75" customHeight="1" x14ac:dyDescent="0.25">
      <c r="A14" s="26"/>
      <c r="B14" s="32"/>
      <c r="C14" s="36"/>
      <c r="D14" s="36"/>
      <c r="E14" s="36"/>
      <c r="F14" s="36"/>
      <c r="G14" s="36"/>
      <c r="H14" s="36"/>
      <c r="I14" s="37"/>
      <c r="J14" s="34"/>
      <c r="K14" s="34"/>
      <c r="L14" s="34"/>
      <c r="M14" s="34"/>
      <c r="N14" s="34"/>
      <c r="O14" s="34"/>
      <c r="P14" s="34"/>
      <c r="Q14" s="35"/>
      <c r="R14" s="26"/>
      <c r="S14" s="27"/>
      <c r="T14" s="27"/>
      <c r="U14" s="27"/>
      <c r="V14" s="27"/>
      <c r="W14" s="27"/>
      <c r="X14" s="27"/>
      <c r="Y14" s="26"/>
      <c r="Z14" s="26"/>
    </row>
    <row r="15" spans="1:26" x14ac:dyDescent="0.25">
      <c r="A15" s="26"/>
      <c r="B15" s="32"/>
      <c r="C15" s="36" t="s">
        <v>109</v>
      </c>
      <c r="D15" s="34"/>
      <c r="E15" s="36"/>
      <c r="F15" s="38"/>
      <c r="G15" s="34"/>
      <c r="H15" s="183"/>
      <c r="I15" s="40"/>
      <c r="J15" s="34"/>
      <c r="K15" s="41" t="s">
        <v>110</v>
      </c>
      <c r="L15" s="34"/>
      <c r="M15" s="34"/>
      <c r="N15" s="34"/>
      <c r="O15" s="34"/>
      <c r="P15" s="34"/>
      <c r="Q15" s="35"/>
      <c r="R15" s="26"/>
      <c r="S15" s="27"/>
      <c r="T15" s="27"/>
      <c r="U15" s="27"/>
      <c r="V15" s="27"/>
      <c r="W15" s="27"/>
      <c r="X15" s="27"/>
      <c r="Y15" s="26"/>
      <c r="Z15" s="26"/>
    </row>
    <row r="16" spans="1:26" x14ac:dyDescent="0.25">
      <c r="A16" s="26"/>
      <c r="B16" s="32"/>
      <c r="C16" s="36" t="s">
        <v>111</v>
      </c>
      <c r="D16" s="34"/>
      <c r="E16" s="36"/>
      <c r="F16" s="38"/>
      <c r="G16" s="34"/>
      <c r="H16" s="39"/>
      <c r="I16" s="40"/>
      <c r="J16" s="34"/>
      <c r="K16" s="36" t="s">
        <v>113</v>
      </c>
      <c r="L16" s="34"/>
      <c r="M16" s="36" t="s">
        <v>114</v>
      </c>
      <c r="N16" s="34"/>
      <c r="O16" s="34"/>
      <c r="P16" s="39"/>
      <c r="Q16" s="35"/>
      <c r="R16" s="26"/>
      <c r="S16" s="27"/>
      <c r="T16" s="27"/>
      <c r="U16" s="27"/>
      <c r="V16" s="27"/>
      <c r="W16" s="27"/>
      <c r="X16" s="27"/>
      <c r="Y16" s="26"/>
      <c r="Z16" s="26"/>
    </row>
    <row r="17" spans="1:26" x14ac:dyDescent="0.25">
      <c r="A17" s="26"/>
      <c r="B17" s="32"/>
      <c r="C17" s="36" t="s">
        <v>115</v>
      </c>
      <c r="D17" s="34"/>
      <c r="E17" s="36"/>
      <c r="F17" s="38"/>
      <c r="G17" s="34"/>
      <c r="H17" s="39"/>
      <c r="I17" s="40"/>
      <c r="J17" s="34"/>
      <c r="K17" s="36" t="s">
        <v>116</v>
      </c>
      <c r="L17" s="34"/>
      <c r="M17" s="36" t="s">
        <v>114</v>
      </c>
      <c r="N17" s="34"/>
      <c r="O17" s="34"/>
      <c r="P17" s="39"/>
      <c r="Q17" s="42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/>
      <c r="B18" s="32"/>
      <c r="C18" s="36" t="s">
        <v>117</v>
      </c>
      <c r="D18" s="34"/>
      <c r="E18" s="36"/>
      <c r="F18" s="38"/>
      <c r="G18" s="34"/>
      <c r="H18" s="39"/>
      <c r="I18" s="40"/>
      <c r="J18" s="34"/>
      <c r="K18" s="36" t="s">
        <v>118</v>
      </c>
      <c r="L18" s="34"/>
      <c r="M18" s="36" t="s">
        <v>119</v>
      </c>
      <c r="N18" s="34"/>
      <c r="O18" s="34"/>
      <c r="P18" s="39"/>
      <c r="Q18" s="42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/>
      <c r="B19" s="32"/>
      <c r="C19" s="36" t="s">
        <v>120</v>
      </c>
      <c r="D19" s="34"/>
      <c r="E19" s="36"/>
      <c r="F19" s="38"/>
      <c r="G19" s="34"/>
      <c r="H19" s="39" t="s">
        <v>210</v>
      </c>
      <c r="I19" s="40"/>
      <c r="J19" s="34"/>
      <c r="K19" s="41" t="s">
        <v>121</v>
      </c>
      <c r="L19" s="34"/>
      <c r="M19" s="36"/>
      <c r="N19" s="34"/>
      <c r="O19" s="34"/>
      <c r="P19" s="34"/>
      <c r="Q19" s="42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/>
      <c r="B20" s="32"/>
      <c r="C20" s="36" t="s">
        <v>122</v>
      </c>
      <c r="D20" s="34"/>
      <c r="E20" s="36"/>
      <c r="F20" s="38"/>
      <c r="G20" s="34"/>
      <c r="H20" s="39"/>
      <c r="I20" s="40"/>
      <c r="J20" s="34"/>
      <c r="K20" s="36" t="s">
        <v>123</v>
      </c>
      <c r="L20" s="34"/>
      <c r="M20" s="36" t="s">
        <v>124</v>
      </c>
      <c r="N20" s="34"/>
      <c r="O20" s="34"/>
      <c r="P20" s="39"/>
      <c r="Q20" s="42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/>
      <c r="B21" s="32"/>
      <c r="C21" s="36" t="s">
        <v>125</v>
      </c>
      <c r="D21" s="34"/>
      <c r="E21" s="36"/>
      <c r="F21" s="38"/>
      <c r="G21" s="34"/>
      <c r="H21" s="39"/>
      <c r="I21" s="40"/>
      <c r="J21" s="34"/>
      <c r="K21" s="36" t="s">
        <v>126</v>
      </c>
      <c r="L21" s="34"/>
      <c r="M21" s="36" t="s">
        <v>127</v>
      </c>
      <c r="N21" s="34"/>
      <c r="O21" s="34"/>
      <c r="P21" s="39"/>
      <c r="Q21" s="42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32"/>
      <c r="C22" s="34"/>
      <c r="D22" s="34"/>
      <c r="E22" s="34"/>
      <c r="F22" s="34"/>
      <c r="G22" s="34"/>
      <c r="H22" s="34"/>
      <c r="I22" s="40"/>
      <c r="J22" s="34"/>
      <c r="K22" s="36" t="s">
        <v>128</v>
      </c>
      <c r="L22" s="34"/>
      <c r="M22" s="36" t="s">
        <v>129</v>
      </c>
      <c r="N22" s="34"/>
      <c r="O22" s="34"/>
      <c r="P22" s="39"/>
      <c r="Q22" s="42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/>
      <c r="B23" s="32"/>
      <c r="C23" s="36" t="s">
        <v>130</v>
      </c>
      <c r="D23" s="34"/>
      <c r="E23" s="36"/>
      <c r="F23" s="38"/>
      <c r="G23" s="34"/>
      <c r="H23" s="39"/>
      <c r="I23" s="40"/>
      <c r="J23" s="34"/>
      <c r="K23" s="36" t="s">
        <v>131</v>
      </c>
      <c r="L23" s="34"/>
      <c r="M23" s="36" t="s">
        <v>132</v>
      </c>
      <c r="N23" s="34"/>
      <c r="O23" s="34"/>
      <c r="P23" s="39"/>
      <c r="Q23" s="42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/>
      <c r="B24" s="32"/>
      <c r="C24" s="36" t="s">
        <v>133</v>
      </c>
      <c r="D24" s="34"/>
      <c r="E24" s="36"/>
      <c r="F24" s="38"/>
      <c r="G24" s="34"/>
      <c r="H24" s="39" t="s">
        <v>210</v>
      </c>
      <c r="I24" s="40"/>
      <c r="J24" s="34"/>
      <c r="K24" s="41" t="s">
        <v>134</v>
      </c>
      <c r="L24" s="34"/>
      <c r="M24" s="36"/>
      <c r="N24" s="34"/>
      <c r="O24" s="34"/>
      <c r="P24" s="34"/>
      <c r="Q24" s="42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32"/>
      <c r="C25" s="36" t="s">
        <v>135</v>
      </c>
      <c r="D25" s="34"/>
      <c r="E25" s="36"/>
      <c r="F25" s="38"/>
      <c r="G25" s="34"/>
      <c r="H25" s="39"/>
      <c r="I25" s="37"/>
      <c r="J25" s="34"/>
      <c r="K25" s="36" t="s">
        <v>136</v>
      </c>
      <c r="L25" s="34"/>
      <c r="M25" s="36" t="s">
        <v>137</v>
      </c>
      <c r="N25" s="34"/>
      <c r="O25" s="34"/>
      <c r="P25" s="39" t="s">
        <v>210</v>
      </c>
      <c r="Q25" s="42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/>
      <c r="B26" s="43"/>
      <c r="C26" s="44"/>
      <c r="D26" s="44"/>
      <c r="E26" s="44"/>
      <c r="F26" s="44"/>
      <c r="G26" s="44"/>
      <c r="H26" s="44"/>
      <c r="I26" s="45"/>
      <c r="J26" s="44"/>
      <c r="K26" s="44"/>
      <c r="L26" s="44"/>
      <c r="M26" s="44"/>
      <c r="N26" s="44"/>
      <c r="O26" s="44"/>
      <c r="P26" s="44"/>
      <c r="Q26" s="4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8" customHeight="1" x14ac:dyDescent="0.25">
      <c r="A27" s="26"/>
      <c r="B27" s="494" t="s">
        <v>138</v>
      </c>
      <c r="C27" s="495"/>
      <c r="D27" s="495"/>
      <c r="E27" s="495"/>
      <c r="F27" s="495"/>
      <c r="G27" s="495"/>
      <c r="H27" s="495"/>
      <c r="I27" s="495"/>
      <c r="J27" s="495" t="s">
        <v>139</v>
      </c>
      <c r="K27" s="495"/>
      <c r="L27" s="495"/>
      <c r="M27" s="495"/>
      <c r="N27" s="495"/>
      <c r="O27" s="495"/>
      <c r="P27" s="495"/>
      <c r="Q27" s="49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32"/>
      <c r="C28" s="34"/>
      <c r="D28" s="34"/>
      <c r="E28" s="34"/>
      <c r="F28" s="34"/>
      <c r="G28" s="34"/>
      <c r="H28" s="34"/>
      <c r="I28" s="37"/>
      <c r="J28" s="34"/>
      <c r="K28" s="34"/>
      <c r="L28" s="34"/>
      <c r="M28" s="34"/>
      <c r="N28" s="34"/>
      <c r="O28" s="34"/>
      <c r="P28" s="34"/>
      <c r="Q28" s="35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32"/>
      <c r="C29" s="34"/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37"/>
      <c r="J29" s="34"/>
      <c r="K29" s="34"/>
      <c r="L29" s="47">
        <v>1</v>
      </c>
      <c r="M29" s="47">
        <v>2</v>
      </c>
      <c r="N29" s="47">
        <v>3</v>
      </c>
      <c r="O29" s="47">
        <v>4</v>
      </c>
      <c r="P29" s="47">
        <v>5</v>
      </c>
      <c r="Q29" s="35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32"/>
      <c r="C30" s="34"/>
      <c r="D30" s="39"/>
      <c r="E30" s="39"/>
      <c r="F30" s="39"/>
      <c r="G30" s="39"/>
      <c r="H30" s="39" t="s">
        <v>210</v>
      </c>
      <c r="I30" s="40"/>
      <c r="J30" s="34"/>
      <c r="K30" s="34"/>
      <c r="L30" s="39"/>
      <c r="M30" s="39"/>
      <c r="N30" s="39"/>
      <c r="O30" s="39"/>
      <c r="P30" s="39" t="s">
        <v>210</v>
      </c>
      <c r="Q30" s="35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thickBot="1" x14ac:dyDescent="0.3">
      <c r="A31" s="26"/>
      <c r="B31" s="48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51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thickBot="1" x14ac:dyDescent="0.3">
      <c r="A32" s="26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/>
      <c r="B33" s="158"/>
      <c r="C33" s="493" t="s">
        <v>140</v>
      </c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159"/>
      <c r="R33" s="26"/>
      <c r="S33" s="27"/>
      <c r="T33" s="27"/>
      <c r="U33" s="27"/>
      <c r="V33" s="27"/>
      <c r="W33" s="26"/>
      <c r="X33" s="26"/>
      <c r="Y33" s="26"/>
      <c r="Z33" s="26"/>
    </row>
    <row r="34" spans="1:26" ht="44.25" customHeight="1" x14ac:dyDescent="0.25">
      <c r="A34" s="26"/>
      <c r="B34" s="494" t="s">
        <v>141</v>
      </c>
      <c r="C34" s="495"/>
      <c r="D34" s="495"/>
      <c r="E34" s="495"/>
      <c r="F34" s="495"/>
      <c r="G34" s="495"/>
      <c r="H34" s="495"/>
      <c r="I34" s="495"/>
      <c r="J34" s="495" t="s">
        <v>142</v>
      </c>
      <c r="K34" s="495"/>
      <c r="L34" s="495"/>
      <c r="M34" s="495"/>
      <c r="N34" s="495"/>
      <c r="O34" s="495"/>
      <c r="P34" s="495"/>
      <c r="Q34" s="496"/>
      <c r="R34" s="26"/>
      <c r="S34" s="27"/>
      <c r="T34" s="52"/>
      <c r="U34" s="53"/>
      <c r="V34" s="52"/>
      <c r="W34" s="26"/>
      <c r="X34" s="26"/>
      <c r="Y34" s="26"/>
      <c r="Z34" s="26"/>
    </row>
    <row r="35" spans="1:26" x14ac:dyDescent="0.25">
      <c r="A35" s="26"/>
      <c r="B35" s="32"/>
      <c r="C35" s="34"/>
      <c r="D35" s="47">
        <v>1</v>
      </c>
      <c r="E35" s="47">
        <v>2</v>
      </c>
      <c r="F35" s="47">
        <v>3</v>
      </c>
      <c r="G35" s="47">
        <v>4</v>
      </c>
      <c r="H35" s="47">
        <v>5</v>
      </c>
      <c r="I35" s="37"/>
      <c r="J35" s="34"/>
      <c r="K35" s="34"/>
      <c r="L35" s="47">
        <v>1</v>
      </c>
      <c r="M35" s="47">
        <v>2</v>
      </c>
      <c r="N35" s="47">
        <v>3</v>
      </c>
      <c r="O35" s="47">
        <v>4</v>
      </c>
      <c r="P35" s="47">
        <v>5</v>
      </c>
      <c r="Q35" s="35"/>
      <c r="R35" s="26"/>
      <c r="S35" s="27"/>
      <c r="T35" s="27"/>
      <c r="U35" s="27"/>
      <c r="V35" s="27"/>
      <c r="W35" s="26"/>
      <c r="X35" s="26"/>
      <c r="Y35" s="26"/>
      <c r="Z35" s="26"/>
    </row>
    <row r="36" spans="1:26" x14ac:dyDescent="0.25">
      <c r="A36" s="26"/>
      <c r="B36" s="32"/>
      <c r="C36" s="34"/>
      <c r="D36" s="39"/>
      <c r="E36" s="39"/>
      <c r="F36" s="39"/>
      <c r="G36" s="39"/>
      <c r="H36" s="39" t="s">
        <v>210</v>
      </c>
      <c r="I36" s="37"/>
      <c r="J36" s="34"/>
      <c r="K36" s="34"/>
      <c r="L36" s="39"/>
      <c r="M36" s="39"/>
      <c r="N36" s="39"/>
      <c r="O36" s="39"/>
      <c r="P36" s="39" t="s">
        <v>210</v>
      </c>
      <c r="Q36" s="35"/>
      <c r="R36" s="26"/>
      <c r="S36" s="27"/>
      <c r="T36" s="27"/>
      <c r="U36" s="27"/>
      <c r="V36" s="27"/>
      <c r="W36" s="26"/>
      <c r="X36" s="26"/>
      <c r="Y36" s="26"/>
      <c r="Z36" s="26"/>
    </row>
    <row r="37" spans="1:26" ht="15.75" thickBot="1" x14ac:dyDescent="0.3">
      <c r="A37" s="26"/>
      <c r="B37" s="48"/>
      <c r="C37" s="49"/>
      <c r="D37" s="49"/>
      <c r="E37" s="49"/>
      <c r="F37" s="49"/>
      <c r="G37" s="49"/>
      <c r="H37" s="49"/>
      <c r="I37" s="54"/>
      <c r="J37" s="49"/>
      <c r="K37" s="49"/>
      <c r="L37" s="49"/>
      <c r="M37" s="49"/>
      <c r="N37" s="49"/>
      <c r="O37" s="49"/>
      <c r="P37" s="49"/>
      <c r="Q37" s="51"/>
      <c r="R37" s="26"/>
      <c r="S37" s="27"/>
      <c r="T37" s="27"/>
      <c r="U37" s="27"/>
      <c r="V37" s="27"/>
      <c r="W37" s="26"/>
      <c r="X37" s="26"/>
      <c r="Y37" s="26"/>
      <c r="Z37" s="26"/>
    </row>
    <row r="38" spans="1:26" ht="15.75" thickBot="1" x14ac:dyDescent="0.3">
      <c r="A38" s="26"/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26"/>
      <c r="S38" s="27"/>
      <c r="T38" s="27"/>
      <c r="U38" s="27"/>
      <c r="V38" s="27"/>
      <c r="W38" s="26"/>
      <c r="X38" s="26"/>
      <c r="Y38" s="26"/>
      <c r="Z38" s="26"/>
    </row>
    <row r="39" spans="1:26" x14ac:dyDescent="0.25">
      <c r="A39" s="26"/>
      <c r="B39" s="160"/>
      <c r="C39" s="492" t="s">
        <v>143</v>
      </c>
      <c r="D39" s="492"/>
      <c r="E39" s="492"/>
      <c r="F39" s="492"/>
      <c r="G39" s="492"/>
      <c r="H39" s="492"/>
      <c r="I39" s="492"/>
      <c r="J39" s="493"/>
      <c r="K39" s="493"/>
      <c r="L39" s="493"/>
      <c r="M39" s="493"/>
      <c r="N39" s="493"/>
      <c r="O39" s="493"/>
      <c r="P39" s="493"/>
      <c r="Q39" s="159"/>
      <c r="R39" s="26"/>
      <c r="S39" s="27"/>
      <c r="T39" s="27"/>
      <c r="U39" s="27"/>
      <c r="V39" s="27"/>
      <c r="W39" s="26"/>
      <c r="X39" s="26"/>
      <c r="Y39" s="26"/>
      <c r="Z39" s="26"/>
    </row>
    <row r="40" spans="1:26" ht="44.25" customHeight="1" x14ac:dyDescent="0.25">
      <c r="A40" s="26"/>
      <c r="B40" s="494" t="s">
        <v>144</v>
      </c>
      <c r="C40" s="495"/>
      <c r="D40" s="495"/>
      <c r="E40" s="495"/>
      <c r="F40" s="495"/>
      <c r="G40" s="495"/>
      <c r="H40" s="495"/>
      <c r="I40" s="495"/>
      <c r="J40" s="495" t="s">
        <v>145</v>
      </c>
      <c r="K40" s="495"/>
      <c r="L40" s="495"/>
      <c r="M40" s="495"/>
      <c r="N40" s="495"/>
      <c r="O40" s="495"/>
      <c r="P40" s="495"/>
      <c r="Q40" s="496"/>
      <c r="R40" s="26"/>
      <c r="S40" s="27"/>
      <c r="T40" s="27"/>
      <c r="U40" s="27"/>
      <c r="V40" s="27"/>
      <c r="W40" s="26"/>
      <c r="X40" s="26"/>
      <c r="Y40" s="26"/>
      <c r="Z40" s="26"/>
    </row>
    <row r="41" spans="1:26" x14ac:dyDescent="0.25">
      <c r="A41" s="26"/>
      <c r="B41" s="32"/>
      <c r="C41" s="34"/>
      <c r="D41" s="34"/>
      <c r="E41" s="34"/>
      <c r="F41" s="34"/>
      <c r="G41" s="34"/>
      <c r="H41" s="34"/>
      <c r="I41" s="37"/>
      <c r="J41" s="34"/>
      <c r="K41" s="34"/>
      <c r="L41" s="34"/>
      <c r="M41" s="34"/>
      <c r="N41" s="34"/>
      <c r="O41" s="34"/>
      <c r="P41" s="34"/>
      <c r="Q41" s="35"/>
      <c r="R41" s="26"/>
      <c r="S41" s="27"/>
      <c r="T41" s="27"/>
      <c r="U41" s="27"/>
      <c r="V41" s="27"/>
      <c r="W41" s="26"/>
      <c r="X41" s="26"/>
      <c r="Y41" s="26"/>
      <c r="Z41" s="26"/>
    </row>
    <row r="42" spans="1:26" x14ac:dyDescent="0.25">
      <c r="A42" s="26"/>
      <c r="B42" s="32"/>
      <c r="C42" s="41" t="s">
        <v>110</v>
      </c>
      <c r="D42" s="34"/>
      <c r="E42" s="34"/>
      <c r="F42" s="34"/>
      <c r="G42" s="34"/>
      <c r="H42" s="34"/>
      <c r="I42" s="37"/>
      <c r="J42" s="34"/>
      <c r="K42" s="34"/>
      <c r="L42" s="47">
        <v>1</v>
      </c>
      <c r="M42" s="47">
        <v>2</v>
      </c>
      <c r="N42" s="47">
        <v>3</v>
      </c>
      <c r="O42" s="47">
        <v>4</v>
      </c>
      <c r="P42" s="47">
        <v>5</v>
      </c>
      <c r="Q42" s="35"/>
      <c r="R42" s="26"/>
      <c r="S42" s="27"/>
      <c r="T42" s="27"/>
      <c r="U42" s="27"/>
      <c r="V42" s="27"/>
      <c r="W42" s="26"/>
      <c r="X42" s="26"/>
      <c r="Y42" s="26"/>
      <c r="Z42" s="26"/>
    </row>
    <row r="43" spans="1:26" x14ac:dyDescent="0.25">
      <c r="A43" s="26"/>
      <c r="B43" s="32"/>
      <c r="C43" s="36" t="s">
        <v>113</v>
      </c>
      <c r="D43" s="34"/>
      <c r="E43" s="34"/>
      <c r="F43" s="34"/>
      <c r="G43" s="34"/>
      <c r="H43" s="39"/>
      <c r="I43" s="37"/>
      <c r="J43" s="34"/>
      <c r="K43" s="34"/>
      <c r="L43" s="39"/>
      <c r="M43" s="39"/>
      <c r="N43" s="39"/>
      <c r="O43" s="39"/>
      <c r="P43" s="39" t="s">
        <v>210</v>
      </c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32"/>
      <c r="C44" s="36" t="s">
        <v>116</v>
      </c>
      <c r="D44" s="34"/>
      <c r="E44" s="34"/>
      <c r="F44" s="34"/>
      <c r="G44" s="34"/>
      <c r="H44" s="39"/>
      <c r="I44" s="37"/>
      <c r="J44" s="34"/>
      <c r="K44" s="34"/>
      <c r="L44" s="34"/>
      <c r="M44" s="34"/>
      <c r="N44" s="34"/>
      <c r="O44" s="34"/>
      <c r="P44" s="34"/>
      <c r="Q44" s="35"/>
      <c r="R44" s="26"/>
      <c r="S44" s="27"/>
      <c r="T44" s="27"/>
      <c r="U44" s="27"/>
      <c r="V44" s="27"/>
      <c r="W44" s="26"/>
      <c r="X44" s="26"/>
      <c r="Y44" s="26"/>
      <c r="Z44" s="26"/>
    </row>
    <row r="45" spans="1:26" x14ac:dyDescent="0.25">
      <c r="A45" s="26"/>
      <c r="B45" s="32"/>
      <c r="C45" s="36" t="s">
        <v>118</v>
      </c>
      <c r="D45" s="34"/>
      <c r="E45" s="34"/>
      <c r="F45" s="34"/>
      <c r="G45" s="34"/>
      <c r="H45" s="39"/>
      <c r="I45" s="37"/>
      <c r="J45" s="34"/>
      <c r="K45" s="34"/>
      <c r="L45" s="34"/>
      <c r="M45" s="34"/>
      <c r="N45" s="34"/>
      <c r="O45" s="34"/>
      <c r="P45" s="34"/>
      <c r="Q45" s="35"/>
      <c r="R45" s="26"/>
      <c r="S45" s="27"/>
      <c r="T45" s="27"/>
      <c r="U45" s="27"/>
      <c r="V45" s="27"/>
      <c r="W45" s="26"/>
      <c r="X45" s="26"/>
      <c r="Y45" s="26"/>
      <c r="Z45" s="26"/>
    </row>
    <row r="46" spans="1:26" x14ac:dyDescent="0.25">
      <c r="A46" s="26"/>
      <c r="B46" s="32"/>
      <c r="C46" s="41" t="s">
        <v>121</v>
      </c>
      <c r="D46" s="34"/>
      <c r="E46" s="34"/>
      <c r="F46" s="34"/>
      <c r="G46" s="34"/>
      <c r="H46" s="34"/>
      <c r="I46" s="40"/>
      <c r="J46" s="34"/>
      <c r="K46" s="34"/>
      <c r="L46" s="34"/>
      <c r="M46" s="34"/>
      <c r="N46" s="34"/>
      <c r="O46" s="34"/>
      <c r="P46" s="34"/>
      <c r="Q46" s="35"/>
      <c r="R46" s="26"/>
      <c r="S46" s="27"/>
      <c r="T46" s="27"/>
      <c r="U46" s="27"/>
      <c r="V46" s="27"/>
      <c r="W46" s="26"/>
      <c r="X46" s="26"/>
      <c r="Y46" s="26"/>
      <c r="Z46" s="26"/>
    </row>
    <row r="47" spans="1:26" x14ac:dyDescent="0.25">
      <c r="A47" s="26"/>
      <c r="B47" s="32"/>
      <c r="C47" s="36" t="s">
        <v>123</v>
      </c>
      <c r="D47" s="34"/>
      <c r="E47" s="34"/>
      <c r="F47" s="34"/>
      <c r="G47" s="34"/>
      <c r="H47" s="39"/>
      <c r="I47" s="40"/>
      <c r="J47" s="34"/>
      <c r="K47" s="34"/>
      <c r="L47" s="34"/>
      <c r="M47" s="34"/>
      <c r="N47" s="34"/>
      <c r="O47" s="34"/>
      <c r="P47" s="34"/>
      <c r="Q47" s="35"/>
      <c r="R47" s="26"/>
      <c r="S47" s="27"/>
      <c r="T47" s="27"/>
      <c r="U47" s="27"/>
      <c r="V47" s="27"/>
      <c r="W47" s="26"/>
      <c r="X47" s="26"/>
      <c r="Y47" s="26"/>
      <c r="Z47" s="26"/>
    </row>
    <row r="48" spans="1:26" x14ac:dyDescent="0.25">
      <c r="A48" s="26"/>
      <c r="B48" s="32"/>
      <c r="C48" s="36" t="s">
        <v>126</v>
      </c>
      <c r="D48" s="34"/>
      <c r="E48" s="34"/>
      <c r="F48" s="34"/>
      <c r="G48" s="34"/>
      <c r="H48" s="39"/>
      <c r="I48" s="40"/>
      <c r="J48" s="34"/>
      <c r="K48" s="34"/>
      <c r="L48" s="34"/>
      <c r="M48" s="34"/>
      <c r="N48" s="34"/>
      <c r="O48" s="34"/>
      <c r="P48" s="34"/>
      <c r="Q48" s="35"/>
      <c r="R48" s="26"/>
      <c r="S48" s="27"/>
      <c r="T48" s="27"/>
      <c r="U48" s="27"/>
      <c r="V48" s="27"/>
      <c r="W48" s="26"/>
      <c r="X48" s="26"/>
      <c r="Y48" s="26"/>
      <c r="Z48" s="26"/>
    </row>
    <row r="49" spans="1:26" x14ac:dyDescent="0.25">
      <c r="A49" s="26"/>
      <c r="B49" s="32"/>
      <c r="C49" s="36" t="s">
        <v>128</v>
      </c>
      <c r="D49" s="34"/>
      <c r="E49" s="34"/>
      <c r="F49" s="34"/>
      <c r="G49" s="34"/>
      <c r="H49" s="39"/>
      <c r="I49" s="37"/>
      <c r="J49" s="34"/>
      <c r="K49" s="34"/>
      <c r="L49" s="34"/>
      <c r="M49" s="34"/>
      <c r="N49" s="34"/>
      <c r="O49" s="34"/>
      <c r="P49" s="34"/>
      <c r="Q49" s="35"/>
      <c r="R49" s="26"/>
      <c r="S49" s="27"/>
      <c r="T49" s="27"/>
      <c r="U49" s="27"/>
      <c r="V49" s="27"/>
      <c r="W49" s="27"/>
      <c r="X49" s="27"/>
      <c r="Y49" s="26"/>
      <c r="Z49" s="26"/>
    </row>
    <row r="50" spans="1:26" x14ac:dyDescent="0.25">
      <c r="A50" s="26"/>
      <c r="B50" s="32"/>
      <c r="C50" s="36" t="s">
        <v>131</v>
      </c>
      <c r="D50" s="34"/>
      <c r="E50" s="34"/>
      <c r="F50" s="34"/>
      <c r="G50" s="34"/>
      <c r="H50" s="39"/>
      <c r="I50" s="40"/>
      <c r="J50" s="34"/>
      <c r="K50" s="34"/>
      <c r="L50" s="34"/>
      <c r="M50" s="34"/>
      <c r="N50" s="34"/>
      <c r="O50" s="34"/>
      <c r="P50" s="34"/>
      <c r="Q50" s="35"/>
      <c r="R50" s="26"/>
      <c r="S50" s="27"/>
      <c r="T50" s="27"/>
      <c r="U50" s="27"/>
      <c r="V50" s="27"/>
      <c r="W50" s="27"/>
      <c r="X50" s="27"/>
      <c r="Y50" s="26"/>
      <c r="Z50" s="26"/>
    </row>
    <row r="51" spans="1:26" x14ac:dyDescent="0.25">
      <c r="A51" s="26"/>
      <c r="B51" s="32"/>
      <c r="C51" s="41" t="s">
        <v>134</v>
      </c>
      <c r="D51" s="34"/>
      <c r="E51" s="34"/>
      <c r="F51" s="34"/>
      <c r="G51" s="34"/>
      <c r="H51" s="34"/>
      <c r="I51" s="40"/>
      <c r="J51" s="34"/>
      <c r="K51" s="34"/>
      <c r="L51" s="34"/>
      <c r="M51" s="34"/>
      <c r="N51" s="34"/>
      <c r="O51" s="34"/>
      <c r="P51" s="34"/>
      <c r="Q51" s="35"/>
      <c r="R51" s="26"/>
      <c r="S51" s="27"/>
      <c r="T51" s="27"/>
      <c r="U51" s="27"/>
      <c r="V51" s="27"/>
      <c r="W51" s="27"/>
      <c r="X51" s="27"/>
      <c r="Y51" s="26"/>
      <c r="Z51" s="26"/>
    </row>
    <row r="52" spans="1:26" x14ac:dyDescent="0.25">
      <c r="A52" s="26"/>
      <c r="B52" s="32"/>
      <c r="C52" s="36" t="s">
        <v>136</v>
      </c>
      <c r="D52" s="34"/>
      <c r="E52" s="34"/>
      <c r="F52" s="34"/>
      <c r="G52" s="34"/>
      <c r="H52" s="39" t="s">
        <v>210</v>
      </c>
      <c r="I52" s="40"/>
      <c r="J52" s="34"/>
      <c r="K52" s="34"/>
      <c r="L52" s="34"/>
      <c r="M52" s="34"/>
      <c r="N52" s="34"/>
      <c r="O52" s="34"/>
      <c r="P52" s="34"/>
      <c r="Q52" s="35"/>
      <c r="R52" s="26"/>
      <c r="S52" s="27"/>
      <c r="T52" s="27"/>
      <c r="U52" s="27"/>
      <c r="V52" s="27"/>
      <c r="W52" s="27"/>
      <c r="X52" s="27"/>
      <c r="Y52" s="26"/>
      <c r="Z52" s="26"/>
    </row>
    <row r="53" spans="1:26" ht="15.75" thickBot="1" x14ac:dyDescent="0.3">
      <c r="A53" s="26"/>
      <c r="B53" s="48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51"/>
      <c r="R53" s="26"/>
      <c r="S53" s="27"/>
      <c r="T53" s="27"/>
      <c r="U53" s="27"/>
      <c r="V53" s="27"/>
      <c r="W53" s="27"/>
      <c r="X53" s="27"/>
      <c r="Y53" s="26"/>
      <c r="Z53" s="26"/>
    </row>
    <row r="54" spans="1:26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55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6"/>
      <c r="Z54" s="26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519"/>
      <c r="C2" s="517"/>
      <c r="D2" s="515" t="s">
        <v>146</v>
      </c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7"/>
      <c r="Q2" s="518"/>
      <c r="R2" s="26"/>
      <c r="S2" s="27"/>
      <c r="T2" s="27"/>
      <c r="U2" s="27"/>
      <c r="V2" s="27"/>
      <c r="W2" s="27"/>
      <c r="X2" s="27"/>
      <c r="Y2" s="26"/>
      <c r="Z2" s="26"/>
    </row>
    <row r="3" spans="1:26" ht="15.75" thickBot="1" x14ac:dyDescent="0.3">
      <c r="A3" s="26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26"/>
      <c r="S3" s="27"/>
      <c r="T3" s="27"/>
      <c r="U3" s="27"/>
      <c r="V3" s="27"/>
      <c r="W3" s="27"/>
      <c r="X3" s="27"/>
      <c r="Y3" s="26"/>
      <c r="Z3" s="26"/>
    </row>
    <row r="4" spans="1:26" x14ac:dyDescent="0.25">
      <c r="A4" s="26"/>
      <c r="B4" s="158"/>
      <c r="C4" s="493" t="str">
        <f>+'Valoración Datos'!C7:P7</f>
        <v>1. IDENTIFICACIÓN GENERAL</v>
      </c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159"/>
      <c r="R4" s="26"/>
      <c r="S4" s="27"/>
      <c r="T4" s="27"/>
      <c r="U4" s="27"/>
      <c r="V4" s="27"/>
      <c r="W4" s="27"/>
      <c r="X4" s="27"/>
      <c r="Y4" s="26"/>
      <c r="Z4" s="26"/>
    </row>
    <row r="5" spans="1:26" x14ac:dyDescent="0.25">
      <c r="A5" s="28"/>
      <c r="B5" s="497" t="str">
        <f>+'Valoración Datos'!B8:C8</f>
        <v>INSTITUCIÓN:</v>
      </c>
      <c r="C5" s="498"/>
      <c r="D5" s="538" t="str">
        <f>+'Valoración Datos'!D8</f>
        <v>Gobierno Autónomo Descentralizado de la Provincia del Carchi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150"/>
      <c r="R5" s="28"/>
      <c r="S5" s="29"/>
      <c r="T5" s="29"/>
      <c r="V5" s="29"/>
      <c r="W5" s="29"/>
      <c r="X5" s="29"/>
      <c r="Y5" s="28"/>
      <c r="Z5" s="28"/>
    </row>
    <row r="6" spans="1:26" x14ac:dyDescent="0.25">
      <c r="A6" s="28"/>
      <c r="B6" s="497" t="str">
        <f>+'Valoración Datos'!B9:C9</f>
        <v>UNIDAD O PROCESO:</v>
      </c>
      <c r="C6" s="498"/>
      <c r="D6" s="539" t="str">
        <f>+'Valoración Datos'!D9</f>
        <v>Prefectura Provincial</v>
      </c>
      <c r="E6" s="539"/>
      <c r="F6" s="539"/>
      <c r="G6" s="539"/>
      <c r="H6" s="539"/>
      <c r="I6" s="539"/>
      <c r="J6" s="539"/>
      <c r="K6" s="539"/>
      <c r="L6" s="540"/>
      <c r="M6" s="539"/>
      <c r="N6" s="539"/>
      <c r="O6" s="539"/>
      <c r="P6" s="539"/>
      <c r="Q6" s="150"/>
      <c r="R6" s="28"/>
      <c r="S6" s="29"/>
      <c r="T6" s="29"/>
      <c r="U6" s="29"/>
      <c r="V6" s="29"/>
      <c r="W6" s="29"/>
      <c r="X6" s="29"/>
      <c r="Y6" s="28"/>
      <c r="Z6" s="28"/>
    </row>
    <row r="7" spans="1:26" ht="15.75" customHeight="1" thickBot="1" x14ac:dyDescent="0.3">
      <c r="A7" s="56"/>
      <c r="B7" s="535" t="str">
        <f>+'Valoración Datos'!B10:C10</f>
        <v>PUESTO ESPECÍFICO:</v>
      </c>
      <c r="C7" s="536"/>
      <c r="D7" s="511" t="str">
        <f>+'Valoración Datos'!D10</f>
        <v xml:space="preserve">Director de Participación Ciudadana </v>
      </c>
      <c r="E7" s="512"/>
      <c r="F7" s="512"/>
      <c r="G7" s="512"/>
      <c r="H7" s="512"/>
      <c r="I7" s="512"/>
      <c r="J7" s="512"/>
      <c r="K7" s="513"/>
      <c r="L7" s="178" t="s">
        <v>6</v>
      </c>
      <c r="M7" s="537">
        <f>+'Valoración Datos'!M10</f>
        <v>1101</v>
      </c>
      <c r="N7" s="537"/>
      <c r="O7" s="537"/>
      <c r="P7" s="537"/>
      <c r="Q7" s="151"/>
      <c r="R7" s="56"/>
      <c r="S7" s="57"/>
      <c r="T7" s="57"/>
      <c r="U7" s="57"/>
      <c r="V7" s="57"/>
      <c r="W7" s="57"/>
      <c r="X7" s="57"/>
      <c r="Y7" s="56"/>
      <c r="Z7" s="56"/>
    </row>
    <row r="8" spans="1:26" ht="15.75" hidden="1" thickBot="1" x14ac:dyDescent="0.3">
      <c r="A8" s="26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158"/>
      <c r="C9" s="493" t="str">
        <f>+'Valoración Datos'!C12:P12</f>
        <v>2. PERFIL DE COMPETENCIAS DEL PUESTO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159"/>
      <c r="R9" s="26"/>
      <c r="S9" s="27"/>
      <c r="Y9" s="26"/>
      <c r="Z9" s="26"/>
    </row>
    <row r="10" spans="1:26" x14ac:dyDescent="0.25">
      <c r="A10" s="26"/>
      <c r="B10" s="32"/>
      <c r="C10" s="34"/>
      <c r="D10" s="34"/>
      <c r="E10" s="34"/>
      <c r="F10" s="34"/>
      <c r="G10" s="34"/>
      <c r="H10" s="34"/>
      <c r="I10" s="33"/>
      <c r="J10" s="34"/>
      <c r="K10" s="34"/>
      <c r="L10" s="34"/>
      <c r="M10" s="34"/>
      <c r="N10" s="34"/>
      <c r="O10" s="34"/>
      <c r="P10" s="34"/>
      <c r="Q10" s="35"/>
      <c r="R10" s="26"/>
      <c r="S10" s="27"/>
      <c r="Y10" s="26"/>
      <c r="Z10" s="26"/>
    </row>
    <row r="11" spans="1:26" x14ac:dyDescent="0.25">
      <c r="A11" s="26"/>
      <c r="B11" s="32"/>
      <c r="C11" s="179" t="s">
        <v>147</v>
      </c>
      <c r="D11" s="34"/>
      <c r="E11" s="34"/>
      <c r="F11" s="34"/>
      <c r="G11" s="34"/>
      <c r="H11" s="34"/>
      <c r="I11" s="37"/>
      <c r="J11" s="34"/>
      <c r="K11" s="179" t="s">
        <v>148</v>
      </c>
      <c r="L11" s="34"/>
      <c r="M11" s="34"/>
      <c r="N11" s="34"/>
      <c r="O11" s="34"/>
      <c r="P11" s="34"/>
      <c r="Q11" s="35"/>
      <c r="R11" s="26"/>
      <c r="S11" s="27"/>
      <c r="Y11" s="26"/>
      <c r="Z11" s="26"/>
    </row>
    <row r="12" spans="1:26" x14ac:dyDescent="0.25">
      <c r="A12" s="26"/>
      <c r="B12" s="32"/>
      <c r="C12" s="34"/>
      <c r="D12" s="34"/>
      <c r="E12" s="34"/>
      <c r="F12" s="34"/>
      <c r="G12" s="34"/>
      <c r="H12" s="34"/>
      <c r="I12" s="37"/>
      <c r="J12" s="34"/>
      <c r="K12" s="34"/>
      <c r="L12" s="34"/>
      <c r="M12" s="34"/>
      <c r="N12" s="34"/>
      <c r="O12" s="34"/>
      <c r="P12" s="34"/>
      <c r="Q12" s="35"/>
      <c r="R12" s="26"/>
      <c r="S12" s="27"/>
      <c r="Y12" s="26"/>
      <c r="Z12" s="26"/>
    </row>
    <row r="13" spans="1:26" x14ac:dyDescent="0.25">
      <c r="A13" s="26"/>
      <c r="B13" s="32"/>
      <c r="C13" s="36" t="s">
        <v>109</v>
      </c>
      <c r="D13" s="34"/>
      <c r="E13" s="34"/>
      <c r="F13" s="58">
        <f>+'Valoración Datos'!H15</f>
        <v>0</v>
      </c>
      <c r="G13" s="34"/>
      <c r="H13" s="180">
        <v>15</v>
      </c>
      <c r="I13" s="37"/>
      <c r="J13" s="34"/>
      <c r="K13" s="41" t="s">
        <v>110</v>
      </c>
      <c r="L13" s="34"/>
      <c r="M13" s="34"/>
      <c r="N13" s="34"/>
      <c r="O13" s="34"/>
      <c r="P13" s="34"/>
      <c r="Q13" s="35"/>
      <c r="R13" s="26"/>
      <c r="S13" s="27"/>
      <c r="Y13" s="26"/>
      <c r="Z13" s="26"/>
    </row>
    <row r="14" spans="1:26" x14ac:dyDescent="0.25">
      <c r="A14" s="26"/>
      <c r="B14" s="32"/>
      <c r="C14" s="36" t="s">
        <v>111</v>
      </c>
      <c r="D14" s="34"/>
      <c r="E14" s="34"/>
      <c r="F14" s="59">
        <f>+'Valoración Datos'!H16</f>
        <v>0</v>
      </c>
      <c r="G14" s="34"/>
      <c r="H14" s="180">
        <v>45</v>
      </c>
      <c r="I14" s="37"/>
      <c r="J14" s="34"/>
      <c r="K14" s="36" t="s">
        <v>113</v>
      </c>
      <c r="L14" s="36" t="s">
        <v>114</v>
      </c>
      <c r="M14" s="34"/>
      <c r="N14" s="58">
        <f>+'Valoración Datos'!P16</f>
        <v>0</v>
      </c>
      <c r="O14" s="34"/>
      <c r="P14" s="180">
        <v>14</v>
      </c>
      <c r="Q14" s="35"/>
      <c r="R14" s="26"/>
      <c r="S14" s="27"/>
      <c r="Y14" s="26"/>
      <c r="Z14" s="26"/>
    </row>
    <row r="15" spans="1:26" x14ac:dyDescent="0.25">
      <c r="A15" s="26"/>
      <c r="B15" s="32"/>
      <c r="C15" s="36" t="s">
        <v>115</v>
      </c>
      <c r="D15" s="34"/>
      <c r="E15" s="34"/>
      <c r="F15" s="59">
        <f>+'Valoración Datos'!H17</f>
        <v>0</v>
      </c>
      <c r="G15" s="34"/>
      <c r="H15" s="180">
        <v>85</v>
      </c>
      <c r="I15" s="37"/>
      <c r="J15" s="34"/>
      <c r="K15" s="36" t="s">
        <v>116</v>
      </c>
      <c r="L15" s="36" t="s">
        <v>114</v>
      </c>
      <c r="M15" s="34"/>
      <c r="N15" s="59">
        <f>+'Valoración Datos'!P17</f>
        <v>0</v>
      </c>
      <c r="O15" s="34"/>
      <c r="P15" s="180">
        <v>28</v>
      </c>
      <c r="Q15" s="35"/>
      <c r="R15" s="26"/>
      <c r="S15" s="27"/>
      <c r="Y15" s="26"/>
      <c r="Z15" s="26"/>
    </row>
    <row r="16" spans="1:26" x14ac:dyDescent="0.25">
      <c r="A16" s="26"/>
      <c r="B16" s="32"/>
      <c r="C16" s="36" t="s">
        <v>117</v>
      </c>
      <c r="D16" s="34"/>
      <c r="E16" s="34"/>
      <c r="F16" s="59">
        <f>+'Valoración Datos'!H18</f>
        <v>0</v>
      </c>
      <c r="G16" s="34"/>
      <c r="H16" s="180">
        <v>125</v>
      </c>
      <c r="I16" s="37"/>
      <c r="J16" s="34"/>
      <c r="K16" s="36" t="s">
        <v>118</v>
      </c>
      <c r="L16" s="36" t="s">
        <v>119</v>
      </c>
      <c r="M16" s="34"/>
      <c r="N16" s="60">
        <f>+'Valoración Datos'!P18</f>
        <v>0</v>
      </c>
      <c r="O16" s="34"/>
      <c r="P16" s="180">
        <v>42</v>
      </c>
      <c r="Q16" s="35"/>
      <c r="R16" s="26"/>
      <c r="S16" s="27"/>
      <c r="Y16" s="26"/>
      <c r="Z16" s="26"/>
    </row>
    <row r="17" spans="1:26" x14ac:dyDescent="0.25">
      <c r="A17" s="26"/>
      <c r="B17" s="32"/>
      <c r="C17" s="36" t="s">
        <v>120</v>
      </c>
      <c r="D17" s="34"/>
      <c r="E17" s="34"/>
      <c r="F17" s="59" t="str">
        <f>+'Valoración Datos'!H19</f>
        <v>X</v>
      </c>
      <c r="G17" s="34"/>
      <c r="H17" s="180">
        <v>140</v>
      </c>
      <c r="I17" s="37"/>
      <c r="J17" s="34"/>
      <c r="K17" s="41" t="s">
        <v>121</v>
      </c>
      <c r="L17" s="36"/>
      <c r="M17" s="34"/>
      <c r="N17" s="61"/>
      <c r="O17" s="34"/>
      <c r="P17" s="61"/>
      <c r="Q17" s="35"/>
      <c r="R17" s="26"/>
      <c r="S17" s="27"/>
      <c r="Y17" s="26"/>
      <c r="Z17" s="26"/>
    </row>
    <row r="18" spans="1:26" x14ac:dyDescent="0.25">
      <c r="A18" s="26"/>
      <c r="B18" s="32"/>
      <c r="C18" s="36" t="s">
        <v>122</v>
      </c>
      <c r="D18" s="34"/>
      <c r="E18" s="34"/>
      <c r="F18" s="59">
        <f>+'Valoración Datos'!H20</f>
        <v>0</v>
      </c>
      <c r="G18" s="34"/>
      <c r="H18" s="180">
        <v>155</v>
      </c>
      <c r="I18" s="37"/>
      <c r="J18" s="34"/>
      <c r="K18" s="36" t="s">
        <v>123</v>
      </c>
      <c r="L18" s="36" t="s">
        <v>124</v>
      </c>
      <c r="M18" s="34"/>
      <c r="N18" s="58">
        <f>+'Valoración Datos'!P20</f>
        <v>0</v>
      </c>
      <c r="O18" s="34"/>
      <c r="P18" s="180">
        <v>56</v>
      </c>
      <c r="Q18" s="35"/>
      <c r="R18" s="26"/>
      <c r="S18" s="27"/>
      <c r="Y18" s="26"/>
      <c r="Z18" s="26"/>
    </row>
    <row r="19" spans="1:26" x14ac:dyDescent="0.25">
      <c r="A19" s="26"/>
      <c r="B19" s="32"/>
      <c r="C19" s="36" t="s">
        <v>125</v>
      </c>
      <c r="D19" s="34"/>
      <c r="E19" s="34"/>
      <c r="F19" s="60">
        <f>+'Valoración Datos'!H21</f>
        <v>0</v>
      </c>
      <c r="G19" s="34"/>
      <c r="H19" s="180">
        <v>170</v>
      </c>
      <c r="I19" s="37"/>
      <c r="J19" s="34"/>
      <c r="K19" s="36" t="s">
        <v>126</v>
      </c>
      <c r="L19" s="36" t="s">
        <v>127</v>
      </c>
      <c r="M19" s="34"/>
      <c r="N19" s="59">
        <f>+'Valoración Datos'!P21</f>
        <v>0</v>
      </c>
      <c r="O19" s="34"/>
      <c r="P19" s="180">
        <v>70</v>
      </c>
      <c r="Q19" s="35"/>
      <c r="R19" s="26"/>
      <c r="S19" s="27"/>
      <c r="Y19" s="26"/>
      <c r="Z19" s="26"/>
    </row>
    <row r="20" spans="1:26" x14ac:dyDescent="0.25">
      <c r="A20" s="26"/>
      <c r="B20" s="32"/>
      <c r="C20" s="34"/>
      <c r="D20" s="34"/>
      <c r="E20" s="34"/>
      <c r="F20" s="34"/>
      <c r="G20" s="34"/>
      <c r="H20" s="34"/>
      <c r="I20" s="37"/>
      <c r="J20" s="34"/>
      <c r="K20" s="36" t="s">
        <v>128</v>
      </c>
      <c r="L20" s="36" t="s">
        <v>129</v>
      </c>
      <c r="M20" s="34"/>
      <c r="N20" s="59">
        <f>+'Valoración Datos'!P22</f>
        <v>0</v>
      </c>
      <c r="O20" s="34"/>
      <c r="P20" s="180">
        <v>84</v>
      </c>
      <c r="Q20" s="35"/>
      <c r="R20" s="26"/>
      <c r="S20" s="27"/>
      <c r="Y20" s="26"/>
      <c r="Z20" s="26"/>
    </row>
    <row r="21" spans="1:26" x14ac:dyDescent="0.25">
      <c r="A21" s="26"/>
      <c r="B21" s="32"/>
      <c r="C21" s="36" t="s">
        <v>130</v>
      </c>
      <c r="D21" s="34"/>
      <c r="E21" s="34"/>
      <c r="F21" s="58">
        <f>+'Valoración Datos'!H23</f>
        <v>0</v>
      </c>
      <c r="G21" s="34"/>
      <c r="H21" s="180">
        <v>10</v>
      </c>
      <c r="I21" s="37"/>
      <c r="J21" s="34"/>
      <c r="K21" s="36" t="s">
        <v>131</v>
      </c>
      <c r="L21" s="36" t="s">
        <v>132</v>
      </c>
      <c r="M21" s="34"/>
      <c r="N21" s="60">
        <f>+'Valoración Datos'!P23</f>
        <v>0</v>
      </c>
      <c r="O21" s="34"/>
      <c r="P21" s="180">
        <v>100</v>
      </c>
      <c r="Q21" s="35"/>
      <c r="R21" s="26"/>
      <c r="S21" s="27"/>
      <c r="Y21" s="26"/>
      <c r="Z21" s="26"/>
    </row>
    <row r="22" spans="1:26" x14ac:dyDescent="0.25">
      <c r="A22" s="26"/>
      <c r="B22" s="32"/>
      <c r="C22" s="36" t="s">
        <v>133</v>
      </c>
      <c r="D22" s="34"/>
      <c r="E22" s="34"/>
      <c r="F22" s="59" t="str">
        <f>+'Valoración Datos'!H24</f>
        <v>X</v>
      </c>
      <c r="G22" s="34"/>
      <c r="H22" s="180">
        <v>20</v>
      </c>
      <c r="I22" s="37"/>
      <c r="J22" s="34"/>
      <c r="K22" s="41" t="s">
        <v>134</v>
      </c>
      <c r="L22" s="36"/>
      <c r="M22" s="34"/>
      <c r="N22" s="61"/>
      <c r="O22" s="34"/>
      <c r="P22" s="61"/>
      <c r="Q22" s="35"/>
      <c r="R22" s="26"/>
      <c r="S22" s="27"/>
      <c r="Y22" s="26"/>
      <c r="Z22" s="26"/>
    </row>
    <row r="23" spans="1:26" x14ac:dyDescent="0.25">
      <c r="A23" s="26"/>
      <c r="B23" s="32"/>
      <c r="C23" s="36" t="s">
        <v>135</v>
      </c>
      <c r="D23" s="34"/>
      <c r="E23" s="34"/>
      <c r="F23" s="60">
        <f>+'Valoración Datos'!H25</f>
        <v>0</v>
      </c>
      <c r="G23" s="34"/>
      <c r="H23" s="180">
        <v>30</v>
      </c>
      <c r="I23" s="37"/>
      <c r="J23" s="34"/>
      <c r="K23" s="36" t="s">
        <v>136</v>
      </c>
      <c r="L23" s="36" t="s">
        <v>137</v>
      </c>
      <c r="M23" s="34"/>
      <c r="N23" s="62" t="str">
        <f>+'Valoración Datos'!P25</f>
        <v>X</v>
      </c>
      <c r="O23" s="34"/>
      <c r="P23" s="180">
        <v>100</v>
      </c>
      <c r="Q23" s="35"/>
      <c r="R23" s="26"/>
      <c r="S23" s="27"/>
      <c r="Y23" s="26"/>
      <c r="Z23" s="26"/>
    </row>
    <row r="24" spans="1:26" x14ac:dyDescent="0.25">
      <c r="A24" s="26"/>
      <c r="B24" s="43"/>
      <c r="C24" s="44"/>
      <c r="D24" s="44"/>
      <c r="E24" s="44"/>
      <c r="F24" s="44"/>
      <c r="G24" s="44"/>
      <c r="H24" s="44"/>
      <c r="I24" s="45"/>
      <c r="J24" s="44"/>
      <c r="K24" s="44"/>
      <c r="L24" s="44"/>
      <c r="M24" s="44"/>
      <c r="N24" s="44"/>
      <c r="O24" s="44"/>
      <c r="P24" s="44"/>
      <c r="Q24" s="63"/>
      <c r="R24" s="26"/>
      <c r="S24" s="27"/>
      <c r="Y24" s="26"/>
      <c r="Z24" s="26"/>
    </row>
    <row r="25" spans="1:26" x14ac:dyDescent="0.25">
      <c r="A25" s="26"/>
      <c r="B25" s="32"/>
      <c r="C25" s="34"/>
      <c r="D25" s="34"/>
      <c r="E25" s="34"/>
      <c r="F25" s="34"/>
      <c r="G25" s="34"/>
      <c r="H25" s="34"/>
      <c r="I25" s="37"/>
      <c r="J25" s="34"/>
      <c r="K25" s="34"/>
      <c r="L25" s="34"/>
      <c r="M25" s="34"/>
      <c r="N25" s="34"/>
      <c r="O25" s="34"/>
      <c r="P25" s="34"/>
      <c r="Q25" s="35"/>
      <c r="R25" s="26"/>
      <c r="S25" s="27"/>
      <c r="Y25" s="26"/>
      <c r="Z25" s="26"/>
    </row>
    <row r="26" spans="1:26" x14ac:dyDescent="0.25">
      <c r="A26" s="26"/>
      <c r="B26" s="32"/>
      <c r="C26" s="179" t="s">
        <v>149</v>
      </c>
      <c r="D26" s="34"/>
      <c r="E26" s="34"/>
      <c r="F26" s="34"/>
      <c r="G26" s="34"/>
      <c r="H26" s="34"/>
      <c r="I26" s="37"/>
      <c r="J26" s="34"/>
      <c r="K26" s="179" t="s">
        <v>150</v>
      </c>
      <c r="L26" s="34"/>
      <c r="M26" s="34"/>
      <c r="N26" s="34"/>
      <c r="O26" s="34"/>
      <c r="P26" s="34"/>
      <c r="Q26" s="35"/>
      <c r="R26" s="26"/>
      <c r="S26" s="27"/>
      <c r="Y26" s="26"/>
      <c r="Z26" s="26"/>
    </row>
    <row r="27" spans="1:26" x14ac:dyDescent="0.25">
      <c r="A27" s="26"/>
      <c r="B27" s="32"/>
      <c r="C27" s="34"/>
      <c r="D27" s="47">
        <v>1</v>
      </c>
      <c r="E27" s="34"/>
      <c r="F27" s="58">
        <f>+'Valoración Datos'!D30</f>
        <v>0</v>
      </c>
      <c r="G27" s="34"/>
      <c r="H27" s="180">
        <v>20</v>
      </c>
      <c r="I27" s="37"/>
      <c r="J27" s="34"/>
      <c r="K27" s="34"/>
      <c r="L27" s="47">
        <v>1</v>
      </c>
      <c r="M27" s="34"/>
      <c r="N27" s="58">
        <f>+'Valoración Datos'!L30</f>
        <v>0</v>
      </c>
      <c r="O27" s="34"/>
      <c r="P27" s="180">
        <v>20</v>
      </c>
      <c r="Q27" s="35"/>
      <c r="R27" s="26"/>
      <c r="S27" s="27"/>
      <c r="Y27" s="26"/>
      <c r="Z27" s="26"/>
    </row>
    <row r="28" spans="1:26" x14ac:dyDescent="0.25">
      <c r="A28" s="26"/>
      <c r="B28" s="32"/>
      <c r="C28" s="34"/>
      <c r="D28" s="47">
        <v>2</v>
      </c>
      <c r="E28" s="34"/>
      <c r="F28" s="59">
        <f>+'Valoración Datos'!E30</f>
        <v>0</v>
      </c>
      <c r="G28" s="34"/>
      <c r="H28" s="180">
        <v>40</v>
      </c>
      <c r="I28" s="37"/>
      <c r="J28" s="34"/>
      <c r="K28" s="34"/>
      <c r="L28" s="47">
        <v>2</v>
      </c>
      <c r="M28" s="34"/>
      <c r="N28" s="59">
        <f>+'Valoración Datos'!M30</f>
        <v>0</v>
      </c>
      <c r="O28" s="34"/>
      <c r="P28" s="180">
        <v>40</v>
      </c>
      <c r="Q28" s="35"/>
      <c r="R28" s="26"/>
      <c r="S28" s="27"/>
      <c r="Y28" s="26"/>
      <c r="Z28" s="26"/>
    </row>
    <row r="29" spans="1:26" x14ac:dyDescent="0.25">
      <c r="A29" s="26"/>
      <c r="B29" s="32"/>
      <c r="C29" s="34"/>
      <c r="D29" s="47">
        <v>3</v>
      </c>
      <c r="E29" s="34"/>
      <c r="F29" s="59">
        <f>+'Valoración Datos'!F30</f>
        <v>0</v>
      </c>
      <c r="G29" s="34"/>
      <c r="H29" s="180">
        <v>60</v>
      </c>
      <c r="I29" s="37"/>
      <c r="J29" s="34"/>
      <c r="K29" s="34"/>
      <c r="L29" s="47">
        <v>3</v>
      </c>
      <c r="M29" s="34"/>
      <c r="N29" s="59">
        <f>+'Valoración Datos'!N30</f>
        <v>0</v>
      </c>
      <c r="O29" s="34"/>
      <c r="P29" s="180">
        <v>60</v>
      </c>
      <c r="Q29" s="35"/>
      <c r="R29" s="26"/>
      <c r="S29" s="27"/>
      <c r="Y29" s="26"/>
      <c r="Z29" s="26"/>
    </row>
    <row r="30" spans="1:26" x14ac:dyDescent="0.25">
      <c r="A30" s="26"/>
      <c r="B30" s="32"/>
      <c r="C30" s="34"/>
      <c r="D30" s="47">
        <v>4</v>
      </c>
      <c r="E30" s="34"/>
      <c r="F30" s="59">
        <f>+'Valoración Datos'!G30</f>
        <v>0</v>
      </c>
      <c r="G30" s="34"/>
      <c r="H30" s="180">
        <v>80</v>
      </c>
      <c r="I30" s="37"/>
      <c r="J30" s="34"/>
      <c r="K30" s="34"/>
      <c r="L30" s="47">
        <v>4</v>
      </c>
      <c r="M30" s="34"/>
      <c r="N30" s="59">
        <f>+'Valoración Datos'!O30</f>
        <v>0</v>
      </c>
      <c r="O30" s="34"/>
      <c r="P30" s="180">
        <v>80</v>
      </c>
      <c r="Q30" s="35"/>
      <c r="R30" s="26"/>
      <c r="S30" s="27"/>
      <c r="Y30" s="26"/>
      <c r="Z30" s="26"/>
    </row>
    <row r="31" spans="1:26" x14ac:dyDescent="0.25">
      <c r="A31" s="26"/>
      <c r="B31" s="32"/>
      <c r="C31" s="34"/>
      <c r="D31" s="47">
        <v>5</v>
      </c>
      <c r="E31" s="34"/>
      <c r="F31" s="60" t="str">
        <f>+'Valoración Datos'!H30</f>
        <v>X</v>
      </c>
      <c r="G31" s="34"/>
      <c r="H31" s="180">
        <v>100</v>
      </c>
      <c r="I31" s="37"/>
      <c r="J31" s="34"/>
      <c r="K31" s="34"/>
      <c r="L31" s="47">
        <v>5</v>
      </c>
      <c r="M31" s="34"/>
      <c r="N31" s="60" t="str">
        <f>+'Valoración Datos'!P30</f>
        <v>X</v>
      </c>
      <c r="O31" s="34"/>
      <c r="P31" s="180">
        <v>100</v>
      </c>
      <c r="Q31" s="35"/>
      <c r="R31" s="26"/>
      <c r="S31" s="27"/>
      <c r="Y31" s="26"/>
      <c r="Z31" s="26"/>
    </row>
    <row r="32" spans="1:26" ht="15.75" thickBot="1" x14ac:dyDescent="0.3">
      <c r="A32" s="26"/>
      <c r="B32" s="48"/>
      <c r="C32" s="49"/>
      <c r="D32" s="49"/>
      <c r="E32" s="49"/>
      <c r="F32" s="49"/>
      <c r="G32" s="49"/>
      <c r="H32" s="49"/>
      <c r="I32" s="54"/>
      <c r="J32" s="49"/>
      <c r="K32" s="49"/>
      <c r="L32" s="49"/>
      <c r="M32" s="49"/>
      <c r="N32" s="49"/>
      <c r="O32" s="49"/>
      <c r="P32" s="49"/>
      <c r="Q32" s="51"/>
      <c r="R32" s="26"/>
      <c r="S32" s="27"/>
      <c r="Y32" s="26"/>
      <c r="Z32" s="26"/>
    </row>
    <row r="33" spans="1:26" ht="15.75" hidden="1" thickBot="1" x14ac:dyDescent="0.3">
      <c r="A33" s="26"/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26"/>
      <c r="S33" s="27"/>
      <c r="Y33" s="26"/>
      <c r="Z33" s="26"/>
    </row>
    <row r="34" spans="1:26" x14ac:dyDescent="0.25">
      <c r="A34" s="26"/>
      <c r="B34" s="158"/>
      <c r="C34" s="493" t="str">
        <f>+'Valoración Datos'!C33:P33</f>
        <v>3. COMPLEJIDAD DEL PUESTO</v>
      </c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159"/>
      <c r="R34" s="26"/>
      <c r="S34" s="27"/>
      <c r="Y34" s="26"/>
      <c r="Z34" s="26"/>
    </row>
    <row r="35" spans="1:26" x14ac:dyDescent="0.25">
      <c r="A35" s="26"/>
      <c r="B35" s="32"/>
      <c r="C35" s="34"/>
      <c r="D35" s="34"/>
      <c r="E35" s="34"/>
      <c r="F35" s="34"/>
      <c r="G35" s="34"/>
      <c r="H35" s="34"/>
      <c r="I35" s="33"/>
      <c r="J35" s="34"/>
      <c r="K35" s="34"/>
      <c r="L35" s="34"/>
      <c r="M35" s="34"/>
      <c r="N35" s="34"/>
      <c r="O35" s="34"/>
      <c r="P35" s="34"/>
      <c r="Q35" s="35"/>
      <c r="R35" s="26"/>
      <c r="S35" s="27"/>
      <c r="Y35" s="26"/>
      <c r="Z35" s="26"/>
    </row>
    <row r="36" spans="1:26" x14ac:dyDescent="0.25">
      <c r="A36" s="26"/>
      <c r="B36" s="32"/>
      <c r="C36" s="179" t="s">
        <v>151</v>
      </c>
      <c r="D36" s="34"/>
      <c r="E36" s="34"/>
      <c r="F36" s="34"/>
      <c r="G36" s="34"/>
      <c r="H36" s="34"/>
      <c r="I36" s="37"/>
      <c r="J36" s="34"/>
      <c r="K36" s="179" t="s">
        <v>152</v>
      </c>
      <c r="L36" s="34"/>
      <c r="M36" s="34"/>
      <c r="N36" s="34"/>
      <c r="O36" s="34"/>
      <c r="P36" s="34"/>
      <c r="Q36" s="35"/>
      <c r="R36" s="26"/>
      <c r="S36" s="27"/>
      <c r="Y36" s="26"/>
      <c r="Z36" s="26"/>
    </row>
    <row r="37" spans="1:26" x14ac:dyDescent="0.25">
      <c r="A37" s="26"/>
      <c r="B37" s="32"/>
      <c r="C37" s="34"/>
      <c r="D37" s="47">
        <v>1</v>
      </c>
      <c r="E37" s="34"/>
      <c r="F37" s="58">
        <f>+'Valoración Datos'!D36</f>
        <v>0</v>
      </c>
      <c r="G37" s="34"/>
      <c r="H37" s="180">
        <v>20</v>
      </c>
      <c r="I37" s="37"/>
      <c r="J37" s="34"/>
      <c r="K37" s="34"/>
      <c r="L37" s="47">
        <v>1</v>
      </c>
      <c r="M37" s="34"/>
      <c r="N37" s="58">
        <f>+'Valoración Datos'!$L$36</f>
        <v>0</v>
      </c>
      <c r="O37" s="34"/>
      <c r="P37" s="180">
        <v>20</v>
      </c>
      <c r="Q37" s="35"/>
      <c r="R37" s="26"/>
      <c r="S37" s="27"/>
      <c r="Y37" s="26"/>
      <c r="Z37" s="26"/>
    </row>
    <row r="38" spans="1:26" x14ac:dyDescent="0.25">
      <c r="A38" s="26"/>
      <c r="B38" s="32"/>
      <c r="C38" s="34"/>
      <c r="D38" s="47">
        <v>2</v>
      </c>
      <c r="E38" s="34"/>
      <c r="F38" s="59">
        <f>+'Valoración Datos'!E36</f>
        <v>0</v>
      </c>
      <c r="G38" s="34"/>
      <c r="H38" s="180">
        <v>40</v>
      </c>
      <c r="I38" s="37"/>
      <c r="J38" s="34"/>
      <c r="K38" s="34"/>
      <c r="L38" s="47">
        <v>2</v>
      </c>
      <c r="M38" s="34"/>
      <c r="N38" s="59">
        <f>+'Valoración Datos'!$M$36</f>
        <v>0</v>
      </c>
      <c r="O38" s="34"/>
      <c r="P38" s="180">
        <v>40</v>
      </c>
      <c r="Q38" s="35"/>
      <c r="R38" s="26"/>
      <c r="S38" s="27"/>
      <c r="Y38" s="26"/>
      <c r="Z38" s="26"/>
    </row>
    <row r="39" spans="1:26" x14ac:dyDescent="0.25">
      <c r="A39" s="26"/>
      <c r="B39" s="32"/>
      <c r="C39" s="34"/>
      <c r="D39" s="47">
        <v>3</v>
      </c>
      <c r="E39" s="34"/>
      <c r="F39" s="59">
        <f>+'Valoración Datos'!F36</f>
        <v>0</v>
      </c>
      <c r="G39" s="34"/>
      <c r="H39" s="180">
        <v>60</v>
      </c>
      <c r="I39" s="37"/>
      <c r="J39" s="34"/>
      <c r="K39" s="34"/>
      <c r="L39" s="47">
        <v>3</v>
      </c>
      <c r="M39" s="34"/>
      <c r="N39" s="59">
        <f>+'Valoración Datos'!$N36</f>
        <v>0</v>
      </c>
      <c r="O39" s="34"/>
      <c r="P39" s="180">
        <v>60</v>
      </c>
      <c r="Q39" s="35"/>
      <c r="R39" s="26"/>
      <c r="S39" s="27"/>
      <c r="Y39" s="26"/>
      <c r="Z39" s="26"/>
    </row>
    <row r="40" spans="1:26" x14ac:dyDescent="0.25">
      <c r="A40" s="26"/>
      <c r="B40" s="32"/>
      <c r="C40" s="34"/>
      <c r="D40" s="47">
        <v>4</v>
      </c>
      <c r="E40" s="34"/>
      <c r="F40" s="59">
        <f>+'Valoración Datos'!G36</f>
        <v>0</v>
      </c>
      <c r="G40" s="34"/>
      <c r="H40" s="180">
        <v>80</v>
      </c>
      <c r="I40" s="37"/>
      <c r="J40" s="34"/>
      <c r="K40" s="34"/>
      <c r="L40" s="47">
        <v>4</v>
      </c>
      <c r="M40" s="34"/>
      <c r="N40" s="59">
        <f>+'Valoración Datos'!$O36</f>
        <v>0</v>
      </c>
      <c r="O40" s="34"/>
      <c r="P40" s="180">
        <v>80</v>
      </c>
      <c r="Q40" s="35"/>
      <c r="R40" s="26"/>
      <c r="S40" s="27"/>
      <c r="Y40" s="26"/>
      <c r="Z40" s="26"/>
    </row>
    <row r="41" spans="1:26" x14ac:dyDescent="0.25">
      <c r="A41" s="26"/>
      <c r="B41" s="32"/>
      <c r="C41" s="34"/>
      <c r="D41" s="47">
        <v>5</v>
      </c>
      <c r="E41" s="34"/>
      <c r="F41" s="60" t="str">
        <f>+'Valoración Datos'!H36</f>
        <v>X</v>
      </c>
      <c r="G41" s="34"/>
      <c r="H41" s="180">
        <v>100</v>
      </c>
      <c r="I41" s="37"/>
      <c r="J41" s="34"/>
      <c r="K41" s="34"/>
      <c r="L41" s="47">
        <v>5</v>
      </c>
      <c r="M41" s="34"/>
      <c r="N41" s="60" t="str">
        <f>+'Valoración Datos'!$P36</f>
        <v>X</v>
      </c>
      <c r="O41" s="34"/>
      <c r="P41" s="180">
        <v>100</v>
      </c>
      <c r="Q41" s="35"/>
      <c r="R41" s="26"/>
      <c r="S41" s="27"/>
      <c r="Y41" s="26"/>
      <c r="Z41" s="26"/>
    </row>
    <row r="42" spans="1:26" ht="15.75" thickBot="1" x14ac:dyDescent="0.3">
      <c r="A42" s="26"/>
      <c r="B42" s="48"/>
      <c r="C42" s="49"/>
      <c r="D42" s="49"/>
      <c r="E42" s="49"/>
      <c r="F42" s="49"/>
      <c r="G42" s="49"/>
      <c r="H42" s="49"/>
      <c r="I42" s="54"/>
      <c r="J42" s="49"/>
      <c r="K42" s="49"/>
      <c r="L42" s="49"/>
      <c r="M42" s="49"/>
      <c r="N42" s="49"/>
      <c r="O42" s="49"/>
      <c r="P42" s="49"/>
      <c r="Q42" s="51"/>
      <c r="R42" s="26"/>
      <c r="S42" s="27"/>
      <c r="T42" s="27"/>
      <c r="U42" s="27"/>
      <c r="V42" s="27"/>
      <c r="W42" s="26"/>
      <c r="X42" s="26"/>
      <c r="Y42" s="26"/>
      <c r="Z42" s="26"/>
    </row>
    <row r="43" spans="1:26" ht="15.75" thickBot="1" x14ac:dyDescent="0.3">
      <c r="A43" s="26"/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158"/>
      <c r="C44" s="493" t="str">
        <f>+'Valoración Datos'!C39:P39</f>
        <v>4. RESPONSABILIDAD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159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5">
      <c r="A45" s="26"/>
      <c r="B45" s="32"/>
      <c r="C45" s="34"/>
      <c r="D45" s="34"/>
      <c r="E45" s="34"/>
      <c r="F45" s="34"/>
      <c r="G45" s="34"/>
      <c r="H45" s="34"/>
      <c r="I45" s="33"/>
      <c r="J45" s="34"/>
      <c r="K45" s="34"/>
      <c r="L45" s="34"/>
      <c r="M45" s="34"/>
      <c r="N45" s="34"/>
      <c r="O45" s="34"/>
      <c r="P45" s="34"/>
      <c r="Q45" s="35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5">
      <c r="A46" s="26"/>
      <c r="B46" s="32"/>
      <c r="C46" s="179" t="s">
        <v>153</v>
      </c>
      <c r="D46" s="34"/>
      <c r="E46" s="34"/>
      <c r="F46" s="34"/>
      <c r="G46" s="34"/>
      <c r="H46" s="34"/>
      <c r="I46" s="37"/>
      <c r="J46" s="34"/>
      <c r="K46" s="179" t="s">
        <v>154</v>
      </c>
      <c r="L46" s="34"/>
      <c r="M46" s="34"/>
      <c r="N46" s="34"/>
      <c r="O46" s="34"/>
      <c r="P46" s="34"/>
      <c r="Q46" s="35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5">
      <c r="A47" s="26"/>
      <c r="B47" s="32"/>
      <c r="C47" s="34"/>
      <c r="D47" s="34"/>
      <c r="E47" s="34"/>
      <c r="F47" s="34"/>
      <c r="G47" s="34"/>
      <c r="H47" s="34"/>
      <c r="I47" s="37"/>
      <c r="J47" s="34"/>
      <c r="K47" s="34"/>
      <c r="L47" s="34"/>
      <c r="M47" s="34"/>
      <c r="N47" s="34"/>
      <c r="O47" s="34"/>
      <c r="P47" s="34"/>
      <c r="Q47" s="35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5">
      <c r="A48" s="26"/>
      <c r="B48" s="32"/>
      <c r="C48" s="41" t="s">
        <v>110</v>
      </c>
      <c r="D48" s="34"/>
      <c r="E48" s="34"/>
      <c r="F48" s="34"/>
      <c r="G48" s="34"/>
      <c r="H48" s="34"/>
      <c r="I48" s="37"/>
      <c r="J48" s="34"/>
      <c r="K48" s="34"/>
      <c r="L48" s="47">
        <v>1</v>
      </c>
      <c r="M48" s="34"/>
      <c r="N48" s="58">
        <f>+'Valoración Datos'!$L$43</f>
        <v>0</v>
      </c>
      <c r="O48" s="34"/>
      <c r="P48" s="180">
        <v>20</v>
      </c>
      <c r="Q48" s="35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5">
      <c r="A49" s="26"/>
      <c r="B49" s="32"/>
      <c r="C49" s="36" t="s">
        <v>113</v>
      </c>
      <c r="D49" s="34"/>
      <c r="E49" s="34"/>
      <c r="F49" s="58">
        <f>+'Valoración Datos'!H43</f>
        <v>0</v>
      </c>
      <c r="G49" s="34"/>
      <c r="H49" s="180">
        <v>25</v>
      </c>
      <c r="I49" s="37"/>
      <c r="J49" s="34"/>
      <c r="K49" s="34"/>
      <c r="L49" s="47">
        <v>2</v>
      </c>
      <c r="M49" s="34"/>
      <c r="N49" s="59">
        <f>+'Valoración Datos'!$M$43</f>
        <v>0</v>
      </c>
      <c r="O49" s="34"/>
      <c r="P49" s="180">
        <v>40</v>
      </c>
      <c r="Q49" s="35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26"/>
      <c r="B50" s="32"/>
      <c r="C50" s="36" t="s">
        <v>116</v>
      </c>
      <c r="D50" s="34"/>
      <c r="E50" s="34"/>
      <c r="F50" s="59">
        <f>+'Valoración Datos'!H44</f>
        <v>0</v>
      </c>
      <c r="G50" s="34"/>
      <c r="H50" s="180">
        <v>50</v>
      </c>
      <c r="I50" s="37"/>
      <c r="J50" s="34"/>
      <c r="K50" s="34"/>
      <c r="L50" s="47">
        <v>3</v>
      </c>
      <c r="M50" s="34"/>
      <c r="N50" s="59">
        <f>+'Valoración Datos'!$N$43</f>
        <v>0</v>
      </c>
      <c r="O50" s="34"/>
      <c r="P50" s="180">
        <v>60</v>
      </c>
      <c r="Q50" s="35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5">
      <c r="A51" s="26"/>
      <c r="B51" s="32"/>
      <c r="C51" s="36" t="s">
        <v>118</v>
      </c>
      <c r="D51" s="34"/>
      <c r="E51" s="34"/>
      <c r="F51" s="60">
        <f>+'Valoración Datos'!H45</f>
        <v>0</v>
      </c>
      <c r="G51" s="34"/>
      <c r="H51" s="180">
        <v>75</v>
      </c>
      <c r="I51" s="37"/>
      <c r="J51" s="34"/>
      <c r="K51" s="34"/>
      <c r="L51" s="47">
        <v>4</v>
      </c>
      <c r="M51" s="34"/>
      <c r="N51" s="59">
        <f>+'Valoración Datos'!$O$43</f>
        <v>0</v>
      </c>
      <c r="O51" s="34"/>
      <c r="P51" s="180">
        <v>80</v>
      </c>
      <c r="Q51" s="35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5">
      <c r="A52" s="26"/>
      <c r="B52" s="32"/>
      <c r="C52" s="41" t="s">
        <v>121</v>
      </c>
      <c r="D52" s="34"/>
      <c r="E52" s="34"/>
      <c r="F52" s="61"/>
      <c r="G52" s="34"/>
      <c r="H52" s="61"/>
      <c r="I52" s="37"/>
      <c r="J52" s="34"/>
      <c r="K52" s="34"/>
      <c r="L52" s="47">
        <v>5</v>
      </c>
      <c r="M52" s="34"/>
      <c r="N52" s="60" t="str">
        <f>+'Valoración Datos'!$P$43</f>
        <v>X</v>
      </c>
      <c r="O52" s="34"/>
      <c r="P52" s="180">
        <v>100</v>
      </c>
      <c r="Q52" s="35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26"/>
      <c r="B53" s="32"/>
      <c r="C53" s="36" t="s">
        <v>123</v>
      </c>
      <c r="D53" s="34"/>
      <c r="E53" s="34"/>
      <c r="F53" s="58">
        <f>+'Valoración Datos'!H47</f>
        <v>0</v>
      </c>
      <c r="G53" s="34"/>
      <c r="H53" s="180">
        <v>100</v>
      </c>
      <c r="I53" s="37"/>
      <c r="J53" s="34"/>
      <c r="K53" s="34"/>
      <c r="L53" s="34"/>
      <c r="M53" s="34"/>
      <c r="N53" s="34"/>
      <c r="O53" s="34"/>
      <c r="P53" s="34"/>
      <c r="Q53" s="35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5">
      <c r="A54" s="26"/>
      <c r="B54" s="32"/>
      <c r="C54" s="36" t="s">
        <v>126</v>
      </c>
      <c r="D54" s="34"/>
      <c r="E54" s="34"/>
      <c r="F54" s="59">
        <f>+'Valoración Datos'!H48</f>
        <v>0</v>
      </c>
      <c r="G54" s="34"/>
      <c r="H54" s="180">
        <v>125</v>
      </c>
      <c r="I54" s="37"/>
      <c r="J54" s="34"/>
      <c r="K54" s="34"/>
      <c r="L54" s="34"/>
      <c r="M54" s="34"/>
      <c r="N54" s="34"/>
      <c r="O54" s="34"/>
      <c r="P54" s="34"/>
      <c r="Q54" s="35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5">
      <c r="A55" s="26"/>
      <c r="B55" s="32"/>
      <c r="C55" s="36" t="s">
        <v>128</v>
      </c>
      <c r="D55" s="34"/>
      <c r="E55" s="34"/>
      <c r="F55" s="59">
        <f>+'Valoración Datos'!H49</f>
        <v>0</v>
      </c>
      <c r="G55" s="34"/>
      <c r="H55" s="180">
        <v>150</v>
      </c>
      <c r="I55" s="37"/>
      <c r="J55" s="34"/>
      <c r="K55" s="34"/>
      <c r="L55" s="34"/>
      <c r="M55" s="34"/>
      <c r="N55" s="34"/>
      <c r="O55" s="34"/>
      <c r="P55" s="34"/>
      <c r="Q55" s="35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5">
      <c r="A56" s="26"/>
      <c r="B56" s="32"/>
      <c r="C56" s="36" t="s">
        <v>131</v>
      </c>
      <c r="D56" s="34"/>
      <c r="E56" s="34"/>
      <c r="F56" s="60">
        <f>+'Valoración Datos'!H50</f>
        <v>0</v>
      </c>
      <c r="G56" s="34"/>
      <c r="H56" s="180">
        <v>175</v>
      </c>
      <c r="I56" s="37"/>
      <c r="J56" s="34"/>
      <c r="K56" s="34"/>
      <c r="L56" s="34"/>
      <c r="M56" s="34"/>
      <c r="N56" s="34"/>
      <c r="O56" s="34"/>
      <c r="P56" s="34"/>
      <c r="Q56" s="35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5">
      <c r="A57" s="26"/>
      <c r="B57" s="32"/>
      <c r="C57" s="41" t="s">
        <v>134</v>
      </c>
      <c r="D57" s="34"/>
      <c r="E57" s="34"/>
      <c r="F57" s="61"/>
      <c r="G57" s="34"/>
      <c r="H57" s="61"/>
      <c r="I57" s="37"/>
      <c r="J57" s="34"/>
      <c r="K57" s="34"/>
      <c r="L57" s="34"/>
      <c r="M57" s="34"/>
      <c r="N57" s="34"/>
      <c r="O57" s="34"/>
      <c r="P57" s="34"/>
      <c r="Q57" s="35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5">
      <c r="A58" s="26"/>
      <c r="B58" s="32"/>
      <c r="C58" s="36" t="s">
        <v>136</v>
      </c>
      <c r="D58" s="34"/>
      <c r="E58" s="34"/>
      <c r="F58" s="62" t="str">
        <f>+'Valoración Datos'!H52</f>
        <v>X</v>
      </c>
      <c r="G58" s="34"/>
      <c r="H58" s="180">
        <v>200</v>
      </c>
      <c r="I58" s="37"/>
      <c r="J58" s="34"/>
      <c r="K58" s="34"/>
      <c r="L58" s="34"/>
      <c r="M58" s="34"/>
      <c r="N58" s="34"/>
      <c r="O58" s="34"/>
      <c r="P58" s="34"/>
      <c r="Q58" s="35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thickBot="1" x14ac:dyDescent="0.3">
      <c r="A59" s="26"/>
      <c r="B59" s="48"/>
      <c r="C59" s="49"/>
      <c r="D59" s="49"/>
      <c r="E59" s="49"/>
      <c r="F59" s="49"/>
      <c r="G59" s="49"/>
      <c r="H59" s="49"/>
      <c r="I59" s="54"/>
      <c r="J59" s="49"/>
      <c r="K59" s="49"/>
      <c r="L59" s="49"/>
      <c r="M59" s="49"/>
      <c r="N59" s="49"/>
      <c r="O59" s="49"/>
      <c r="P59" s="49"/>
      <c r="Q59" s="51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hidden="1" thickBot="1" x14ac:dyDescent="0.3">
      <c r="A60" s="26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26"/>
      <c r="S60" s="27"/>
      <c r="T60" s="27"/>
      <c r="U60" s="27"/>
      <c r="V60" s="27"/>
      <c r="W60" s="27"/>
      <c r="X60" s="26"/>
      <c r="Y60" s="26"/>
      <c r="Z60" s="26"/>
    </row>
    <row r="61" spans="1:26" x14ac:dyDescent="0.25">
      <c r="A61" s="26"/>
      <c r="B61" s="158"/>
      <c r="C61" s="493" t="s">
        <v>155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159"/>
      <c r="R61" s="26"/>
      <c r="S61" s="27"/>
      <c r="T61" s="27"/>
      <c r="U61" s="27"/>
      <c r="V61" s="27"/>
      <c r="W61" s="27"/>
      <c r="X61" s="26"/>
      <c r="Y61" s="26"/>
      <c r="Z61" s="26"/>
    </row>
    <row r="62" spans="1:26" x14ac:dyDescent="0.25">
      <c r="A62" s="26"/>
      <c r="B62" s="3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26"/>
      <c r="S62" s="27"/>
      <c r="T62" s="27"/>
      <c r="U62" s="27"/>
      <c r="V62" s="27"/>
      <c r="W62" s="27"/>
      <c r="X62" s="26"/>
      <c r="Y62" s="26"/>
      <c r="Z62" s="26"/>
    </row>
    <row r="63" spans="1:26" x14ac:dyDescent="0.25">
      <c r="A63" s="26"/>
      <c r="B63" s="32"/>
      <c r="C63" s="182" t="s">
        <v>156</v>
      </c>
      <c r="D63" s="529">
        <f>+'Base de Datos'!G32</f>
        <v>960</v>
      </c>
      <c r="E63" s="530"/>
      <c r="F63" s="34"/>
      <c r="G63" s="531" t="s">
        <v>157</v>
      </c>
      <c r="H63" s="531"/>
      <c r="I63" s="532">
        <f>+'Base de Datos'!H33</f>
        <v>14</v>
      </c>
      <c r="J63" s="533"/>
      <c r="K63" s="182" t="s">
        <v>158</v>
      </c>
      <c r="L63" s="532" t="str">
        <f>+'Base de Datos'!G33</f>
        <v>Nivel Jerárquico Superior</v>
      </c>
      <c r="M63" s="534"/>
      <c r="N63" s="534"/>
      <c r="O63" s="534"/>
      <c r="P63" s="533"/>
      <c r="Q63" s="35"/>
      <c r="R63" s="26"/>
      <c r="S63" s="27"/>
      <c r="T63" s="27"/>
      <c r="U63" s="27"/>
      <c r="V63" s="27"/>
      <c r="W63" s="27"/>
      <c r="X63" s="26"/>
      <c r="Y63" s="26"/>
      <c r="Z63" s="26"/>
    </row>
    <row r="64" spans="1:26" ht="15.75" thickBot="1" x14ac:dyDescent="0.3">
      <c r="A64" s="26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1"/>
      <c r="R64" s="26"/>
      <c r="S64" s="27"/>
      <c r="T64" s="27"/>
      <c r="U64" s="27"/>
      <c r="V64" s="27"/>
      <c r="W64" s="27"/>
      <c r="X64" s="26"/>
      <c r="Y64" s="26"/>
      <c r="Z64" s="26"/>
    </row>
    <row r="65" spans="1:26" ht="15.75" thickBot="1" x14ac:dyDescent="0.3">
      <c r="A65" s="26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26"/>
      <c r="S65" s="27"/>
      <c r="T65" s="27"/>
      <c r="U65" s="27"/>
      <c r="V65" s="27"/>
      <c r="W65" s="27"/>
      <c r="X65" s="26"/>
      <c r="Y65" s="26"/>
      <c r="Z65" s="26"/>
    </row>
    <row r="66" spans="1:26" x14ac:dyDescent="0.25">
      <c r="A66" s="26"/>
      <c r="B66" s="158"/>
      <c r="C66" s="493" t="s">
        <v>159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159"/>
      <c r="R66" s="26"/>
      <c r="S66" s="27"/>
      <c r="T66" s="27"/>
      <c r="U66" s="27"/>
      <c r="V66" s="27"/>
      <c r="W66" s="27"/>
      <c r="X66" s="26"/>
      <c r="Y66" s="26"/>
      <c r="Z66" s="26"/>
    </row>
    <row r="67" spans="1:26" x14ac:dyDescent="0.25">
      <c r="A67" s="26"/>
      <c r="B67" s="32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26"/>
      <c r="S67" s="27"/>
      <c r="T67" s="27"/>
      <c r="U67" s="27"/>
      <c r="V67" s="27"/>
      <c r="W67" s="27"/>
      <c r="X67" s="26"/>
      <c r="Y67" s="26"/>
      <c r="Z67" s="26"/>
    </row>
    <row r="68" spans="1:26" x14ac:dyDescent="0.25">
      <c r="A68" s="26"/>
      <c r="B68" s="32"/>
      <c r="C68" s="64" t="s">
        <v>98</v>
      </c>
      <c r="D68" s="522" t="s">
        <v>160</v>
      </c>
      <c r="E68" s="523"/>
      <c r="F68" s="523"/>
      <c r="G68" s="523"/>
      <c r="H68" s="524"/>
      <c r="I68" s="34"/>
      <c r="J68" s="34"/>
      <c r="K68" s="34"/>
      <c r="L68" s="34"/>
      <c r="M68" s="34"/>
      <c r="N68" s="34"/>
      <c r="O68" s="34"/>
      <c r="P68" s="34"/>
      <c r="Q68" s="35"/>
      <c r="R68" s="26"/>
      <c r="S68" s="27"/>
      <c r="T68" s="27"/>
      <c r="U68" s="27"/>
      <c r="V68" s="27"/>
      <c r="W68" s="27"/>
      <c r="X68" s="26"/>
      <c r="Y68" s="26"/>
      <c r="Z68" s="26"/>
    </row>
    <row r="69" spans="1:26" x14ac:dyDescent="0.25">
      <c r="A69" s="26"/>
      <c r="B69" s="3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26"/>
      <c r="S69" s="27"/>
      <c r="T69" s="27"/>
      <c r="U69" s="27"/>
      <c r="V69" s="27"/>
      <c r="W69" s="27"/>
      <c r="X69" s="26"/>
      <c r="Y69" s="26"/>
      <c r="Z69" s="26"/>
    </row>
    <row r="70" spans="1:26" x14ac:dyDescent="0.25">
      <c r="A70" s="26"/>
      <c r="B70" s="32"/>
      <c r="C70" s="525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7"/>
      <c r="Q70" s="35"/>
      <c r="R70" s="26"/>
      <c r="S70" s="65"/>
      <c r="T70" s="27"/>
      <c r="U70" s="27"/>
      <c r="V70" s="27"/>
      <c r="W70" s="27"/>
      <c r="X70" s="26"/>
      <c r="Y70" s="26"/>
      <c r="Z70" s="26"/>
    </row>
    <row r="71" spans="1:26" ht="26.25" customHeight="1" x14ac:dyDescent="0.25">
      <c r="A71" s="66"/>
      <c r="B71" s="67"/>
      <c r="C71" s="528" t="s">
        <v>161</v>
      </c>
      <c r="D71" s="528"/>
      <c r="E71" s="528" t="s">
        <v>162</v>
      </c>
      <c r="F71" s="528"/>
      <c r="G71" s="528"/>
      <c r="H71" s="528"/>
      <c r="I71" s="528"/>
      <c r="J71" s="528"/>
      <c r="K71" s="528"/>
      <c r="L71" s="528" t="s">
        <v>163</v>
      </c>
      <c r="M71" s="528"/>
      <c r="N71" s="528"/>
      <c r="O71" s="528"/>
      <c r="P71" s="528"/>
      <c r="Q71" s="68"/>
      <c r="R71" s="66"/>
      <c r="S71" s="66"/>
      <c r="T71" s="66"/>
      <c r="U71" s="66"/>
      <c r="V71" s="27"/>
      <c r="W71" s="27"/>
      <c r="X71" s="66"/>
      <c r="Y71" s="66"/>
      <c r="Z71" s="66"/>
    </row>
    <row r="72" spans="1:26" ht="15.75" thickBot="1" x14ac:dyDescent="0.3">
      <c r="A72" s="26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1"/>
      <c r="R72" s="26"/>
      <c r="S72" s="27"/>
      <c r="T72" s="27"/>
      <c r="U72" s="27"/>
      <c r="V72" s="66"/>
      <c r="W72" s="27"/>
      <c r="X72" s="26"/>
      <c r="Y72" s="26"/>
      <c r="Z72" s="26"/>
    </row>
    <row r="73" spans="1:26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521"/>
      <c r="L73" s="521"/>
      <c r="M73" s="521"/>
      <c r="N73" s="521"/>
      <c r="O73" s="521"/>
      <c r="P73" s="521"/>
      <c r="Q73" s="26"/>
      <c r="R73" s="26"/>
      <c r="S73" s="27"/>
      <c r="T73" s="27"/>
      <c r="U73" s="27"/>
      <c r="V73" s="27"/>
      <c r="W73" s="66"/>
      <c r="X73" s="26"/>
      <c r="Y73" s="26"/>
      <c r="Z73" s="26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164</v>
      </c>
      <c r="D3" t="s">
        <v>165</v>
      </c>
      <c r="F3" s="544" t="s">
        <v>166</v>
      </c>
      <c r="G3" s="545"/>
      <c r="H3" s="545"/>
      <c r="I3" s="545"/>
      <c r="J3" s="546"/>
    </row>
    <row r="4" spans="3:10" x14ac:dyDescent="0.25">
      <c r="C4" t="s">
        <v>8</v>
      </c>
      <c r="D4" t="s">
        <v>167</v>
      </c>
      <c r="F4" s="549" t="s">
        <v>168</v>
      </c>
      <c r="G4" s="547" t="s">
        <v>157</v>
      </c>
      <c r="H4" s="551" t="s">
        <v>169</v>
      </c>
      <c r="I4" s="552"/>
      <c r="J4" s="553" t="s">
        <v>170</v>
      </c>
    </row>
    <row r="5" spans="3:10" x14ac:dyDescent="0.25">
      <c r="C5" t="s">
        <v>171</v>
      </c>
      <c r="D5" t="s">
        <v>172</v>
      </c>
      <c r="F5" s="550"/>
      <c r="G5" s="548"/>
      <c r="H5" s="98" t="s">
        <v>173</v>
      </c>
      <c r="I5" s="98" t="s">
        <v>174</v>
      </c>
      <c r="J5" s="554"/>
    </row>
    <row r="6" spans="3:10" x14ac:dyDescent="0.25">
      <c r="C6" t="s">
        <v>175</v>
      </c>
      <c r="D6" t="s">
        <v>176</v>
      </c>
      <c r="F6" s="100" t="s">
        <v>177</v>
      </c>
      <c r="G6" s="99">
        <v>1</v>
      </c>
      <c r="H6" s="101">
        <v>153</v>
      </c>
      <c r="I6" s="102">
        <v>213</v>
      </c>
      <c r="J6" s="103">
        <v>395</v>
      </c>
    </row>
    <row r="7" spans="3:10" x14ac:dyDescent="0.25">
      <c r="D7" t="s">
        <v>178</v>
      </c>
      <c r="F7" s="100" t="s">
        <v>179</v>
      </c>
      <c r="G7" s="104">
        <v>2</v>
      </c>
      <c r="H7" s="106">
        <v>214</v>
      </c>
      <c r="I7" s="106">
        <v>273</v>
      </c>
      <c r="J7" s="107">
        <v>415</v>
      </c>
    </row>
    <row r="8" spans="3:10" x14ac:dyDescent="0.25">
      <c r="D8" t="s">
        <v>180</v>
      </c>
      <c r="F8" s="105" t="s">
        <v>181</v>
      </c>
      <c r="G8" s="104">
        <v>3</v>
      </c>
      <c r="H8" s="106">
        <v>274</v>
      </c>
      <c r="I8" s="106">
        <v>334</v>
      </c>
      <c r="J8" s="107">
        <v>439</v>
      </c>
    </row>
    <row r="9" spans="3:10" x14ac:dyDescent="0.25">
      <c r="D9" t="s">
        <v>182</v>
      </c>
      <c r="F9" s="105" t="s">
        <v>183</v>
      </c>
      <c r="G9" s="104">
        <v>4</v>
      </c>
      <c r="H9" s="106">
        <v>335</v>
      </c>
      <c r="I9" s="106">
        <v>394</v>
      </c>
      <c r="J9" s="107">
        <v>468</v>
      </c>
    </row>
    <row r="10" spans="3:10" x14ac:dyDescent="0.25">
      <c r="D10" t="s">
        <v>184</v>
      </c>
      <c r="F10" s="105" t="s">
        <v>185</v>
      </c>
      <c r="G10" s="104">
        <v>5</v>
      </c>
      <c r="H10" s="106">
        <v>395</v>
      </c>
      <c r="I10" s="106">
        <v>455</v>
      </c>
      <c r="J10" s="107">
        <v>500</v>
      </c>
    </row>
    <row r="11" spans="3:10" x14ac:dyDescent="0.25">
      <c r="F11" s="105" t="s">
        <v>186</v>
      </c>
      <c r="G11" s="104">
        <v>6</v>
      </c>
      <c r="H11" s="106">
        <v>456</v>
      </c>
      <c r="I11" s="106">
        <v>516</v>
      </c>
      <c r="J11" s="107">
        <v>545</v>
      </c>
    </row>
    <row r="12" spans="3:10" x14ac:dyDescent="0.25">
      <c r="F12" s="105" t="s">
        <v>187</v>
      </c>
      <c r="G12" s="104">
        <v>7</v>
      </c>
      <c r="H12" s="106">
        <v>517</v>
      </c>
      <c r="I12" s="106">
        <v>576</v>
      </c>
      <c r="J12" s="107">
        <v>595</v>
      </c>
    </row>
    <row r="13" spans="3:10" x14ac:dyDescent="0.25">
      <c r="F13" s="105" t="s">
        <v>188</v>
      </c>
      <c r="G13" s="104">
        <v>8</v>
      </c>
      <c r="H13" s="106">
        <v>577</v>
      </c>
      <c r="I13" s="106">
        <v>637</v>
      </c>
      <c r="J13" s="107">
        <v>660</v>
      </c>
    </row>
    <row r="14" spans="3:10" x14ac:dyDescent="0.25">
      <c r="F14" s="105" t="s">
        <v>189</v>
      </c>
      <c r="G14" s="104">
        <v>9</v>
      </c>
      <c r="H14" s="106">
        <v>638</v>
      </c>
      <c r="I14" s="106">
        <v>697</v>
      </c>
      <c r="J14" s="107">
        <v>725</v>
      </c>
    </row>
    <row r="15" spans="3:10" x14ac:dyDescent="0.25">
      <c r="F15" s="105" t="s">
        <v>190</v>
      </c>
      <c r="G15" s="104">
        <v>10</v>
      </c>
      <c r="H15" s="106">
        <v>698</v>
      </c>
      <c r="I15" s="106">
        <v>758</v>
      </c>
      <c r="J15" s="107">
        <v>800</v>
      </c>
    </row>
    <row r="16" spans="3:10" x14ac:dyDescent="0.25">
      <c r="F16" s="105" t="s">
        <v>191</v>
      </c>
      <c r="G16" s="104">
        <v>11</v>
      </c>
      <c r="H16" s="106">
        <v>759</v>
      </c>
      <c r="I16" s="106">
        <v>819</v>
      </c>
      <c r="J16" s="107">
        <v>895</v>
      </c>
    </row>
    <row r="17" spans="6:10" x14ac:dyDescent="0.25">
      <c r="F17" s="105" t="s">
        <v>192</v>
      </c>
      <c r="G17" s="104">
        <v>12</v>
      </c>
      <c r="H17" s="106">
        <v>820</v>
      </c>
      <c r="I17" s="106">
        <v>879</v>
      </c>
      <c r="J17" s="107">
        <v>1022</v>
      </c>
    </row>
    <row r="18" spans="6:10" x14ac:dyDescent="0.25">
      <c r="F18" s="105" t="s">
        <v>193</v>
      </c>
      <c r="G18" s="104">
        <v>13</v>
      </c>
      <c r="H18" s="106">
        <v>880</v>
      </c>
      <c r="I18" s="106">
        <v>940</v>
      </c>
      <c r="J18" s="107">
        <v>1215</v>
      </c>
    </row>
    <row r="19" spans="6:10" ht="15.75" thickBot="1" x14ac:dyDescent="0.3">
      <c r="F19" s="109" t="s">
        <v>194</v>
      </c>
      <c r="G19" s="108">
        <v>14</v>
      </c>
      <c r="H19" s="110">
        <v>941</v>
      </c>
      <c r="I19" s="110">
        <v>1000</v>
      </c>
      <c r="J19" s="111">
        <v>1340</v>
      </c>
    </row>
    <row r="20" spans="6:10" x14ac:dyDescent="0.25">
      <c r="F20" s="112"/>
      <c r="G20" s="113"/>
      <c r="H20" s="112"/>
      <c r="I20" s="112"/>
      <c r="J20" s="27"/>
    </row>
    <row r="21" spans="6:10" ht="15.75" thickBot="1" x14ac:dyDescent="0.3">
      <c r="F21" s="112"/>
      <c r="G21" s="113"/>
      <c r="H21" s="112"/>
      <c r="I21" s="112"/>
      <c r="J21" s="27"/>
    </row>
    <row r="22" spans="6:10" x14ac:dyDescent="0.25">
      <c r="F22" s="541" t="s">
        <v>195</v>
      </c>
      <c r="G22" s="542"/>
      <c r="H22" s="543"/>
      <c r="I22" s="26"/>
      <c r="J22" s="26"/>
    </row>
    <row r="23" spans="6:10" x14ac:dyDescent="0.25">
      <c r="F23" s="114" t="s">
        <v>196</v>
      </c>
      <c r="G23" s="115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6"/>
      <c r="I23" s="26"/>
      <c r="J23" s="26"/>
    </row>
    <row r="24" spans="6:10" x14ac:dyDescent="0.25">
      <c r="F24" s="117"/>
      <c r="G24" s="118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9">
        <f>G24+G23</f>
        <v>160</v>
      </c>
      <c r="I24" s="26"/>
      <c r="J24" s="26"/>
    </row>
    <row r="25" spans="6:10" x14ac:dyDescent="0.25">
      <c r="F25" s="117" t="s">
        <v>197</v>
      </c>
      <c r="G25" s="118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19"/>
      <c r="I25" s="26"/>
      <c r="J25" s="26"/>
    </row>
    <row r="26" spans="6:10" x14ac:dyDescent="0.25">
      <c r="F26" s="117" t="s">
        <v>198</v>
      </c>
      <c r="G26" s="118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9"/>
      <c r="I26" s="26"/>
      <c r="J26" s="26"/>
    </row>
    <row r="27" spans="6:10" x14ac:dyDescent="0.25">
      <c r="F27" s="117" t="s">
        <v>199</v>
      </c>
      <c r="G27" s="118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9"/>
      <c r="I27" s="26"/>
      <c r="J27" s="26"/>
    </row>
    <row r="28" spans="6:10" x14ac:dyDescent="0.25">
      <c r="F28" s="117" t="s">
        <v>200</v>
      </c>
      <c r="G28" s="118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9"/>
      <c r="I28" s="26"/>
      <c r="J28" s="26"/>
    </row>
    <row r="29" spans="6:10" x14ac:dyDescent="0.25">
      <c r="F29" s="117" t="s">
        <v>201</v>
      </c>
      <c r="G29" s="118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9"/>
      <c r="I29" s="26"/>
      <c r="J29" s="26"/>
    </row>
    <row r="30" spans="6:10" x14ac:dyDescent="0.25">
      <c r="F30" s="117" t="s">
        <v>202</v>
      </c>
      <c r="G30" s="118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9"/>
      <c r="I30" s="26"/>
      <c r="J30" s="26"/>
    </row>
    <row r="31" spans="6:10" x14ac:dyDescent="0.25">
      <c r="F31" s="117" t="s">
        <v>203</v>
      </c>
      <c r="G31" s="118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9"/>
      <c r="I31" s="26"/>
      <c r="J31" s="26"/>
    </row>
    <row r="32" spans="6:10" x14ac:dyDescent="0.25">
      <c r="F32" s="117"/>
      <c r="G32" s="120">
        <f>SUM(G23:G31)</f>
        <v>960</v>
      </c>
      <c r="H32" s="119"/>
      <c r="I32" s="26"/>
      <c r="J32" s="26"/>
    </row>
    <row r="33" spans="6:10" x14ac:dyDescent="0.25">
      <c r="F33" s="117" t="s">
        <v>204</v>
      </c>
      <c r="G33" s="118" t="str">
        <f>IF(G32&lt;153,0,IF(G32&lt;H7,F6,IF(G32&lt;H8,F7,IF(G32&lt;H9,F8,IF(G32&lt;H10,F9,IF(G32&lt;H11,F10,IF(G32&lt;H12,F11,G34)))))))</f>
        <v>Nivel Jerárquico Superior</v>
      </c>
      <c r="H33" s="119">
        <f>IFERROR(VLOOKUP(G33,$F$6:$J$19,2,0),"")</f>
        <v>14</v>
      </c>
      <c r="I33" s="26"/>
      <c r="J33" s="26"/>
    </row>
    <row r="34" spans="6:10" x14ac:dyDescent="0.25">
      <c r="F34" s="117" t="s">
        <v>205</v>
      </c>
      <c r="G34" s="118" t="str">
        <f>IF(G32&lt;H12,"",IF(G32&lt;H13,F12,IF(G32&lt;H14,F13,IF(G32&lt;H15,F14,IF(G32&lt;H16,F15,IF(G32&lt;H17,F16,IF(G32&lt;H18,F17,G35)))))))</f>
        <v>Nivel Jerárquico Superior</v>
      </c>
      <c r="H34" s="119">
        <f t="shared" ref="H34:H35" si="0">IFERROR(VLOOKUP(G34,$F$6:$J$19,2,0),"")</f>
        <v>14</v>
      </c>
      <c r="I34" s="26"/>
      <c r="J34" s="26"/>
    </row>
    <row r="35" spans="6:10" ht="15.75" thickBot="1" x14ac:dyDescent="0.3">
      <c r="F35" s="121" t="s">
        <v>206</v>
      </c>
      <c r="G35" s="122" t="str">
        <f>IF(G32&lt;H18,"",IF(G32&lt;H19,F18,IF(G32&lt;=I19,F19,"error")))</f>
        <v>Nivel Jerárquico Superior</v>
      </c>
      <c r="H35" s="128">
        <f t="shared" si="0"/>
        <v>14</v>
      </c>
      <c r="I35" s="26"/>
      <c r="J35" s="26"/>
    </row>
    <row r="36" spans="6:10" x14ac:dyDescent="0.25">
      <c r="F36" s="27"/>
      <c r="G36" s="27"/>
      <c r="H36" s="27"/>
      <c r="I36" s="26"/>
      <c r="J36" s="26"/>
    </row>
    <row r="37" spans="6:10" x14ac:dyDescent="0.25">
      <c r="F37" s="27"/>
      <c r="G37" s="27"/>
      <c r="H37" s="27"/>
      <c r="I37" s="26"/>
      <c r="J37" s="26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2016-12-01T21:28:57Z</dcterms:modified>
</cp:coreProperties>
</file>