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\DESARROLLO SOCIAL\"/>
    </mc:Choice>
  </mc:AlternateContent>
  <bookViews>
    <workbookView xWindow="0" yWindow="0" windowWidth="20490" windowHeight="7755" activeTab="1"/>
  </bookViews>
  <sheets>
    <sheet name="Nomina 2016" sheetId="9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24" i="7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<sst xmlns="http://schemas.openxmlformats.org/spreadsheetml/2006/main" count="383" uniqueCount="264">
  <si>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</si>
  <si>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</si>
  <si>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</si>
  <si>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</si>
  <si>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</si>
  <si>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</si>
  <si>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</si>
  <si>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</si>
  <si>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</si>
  <si>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</si>
  <si>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</si>
  <si>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</si>
  <si>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</si>
  <si>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</si>
  <si>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</si>
  <si>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</si>
  <si>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</si>
  <si>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</si>
  <si>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</si>
  <si>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</si>
  <si>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</si>
  <si>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</si>
  <si>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</si>
  <si>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</si>
  <si>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</si>
  <si>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</si>
  <si>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</si>
  <si>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</si>
  <si>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</si>
  <si>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</si>
  <si>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</si>
  <si>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</si>
  <si>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</si>
  <si>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</si>
  <si>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</si>
  <si>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</si>
  <si>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</si>
  <si>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</si>
  <si>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</si>
  <si>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</si>
  <si>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</si>
  <si>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</si>
  <si>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</si>
  <si>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</si>
  <si>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</si>
  <si>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</si>
  <si>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</si>
  <si>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</si>
  <si>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</si>
  <si>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</si>
  <si>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</si>
  <si>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</si>
  <si>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</si>
  <si>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</si>
  <si>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</si>
  <si>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</si>
  <si>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</si>
  <si>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</si>
  <si>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</si>
  <si>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</si>
  <si>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</si>
  <si>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</si>
  <si>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</si>
  <si>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</si>
  <si>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</si>
  <si>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</si>
  <si>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</si>
  <si>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</si>
  <si>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</si>
  <si>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</si>
  <si>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</si>
  <si>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</si>
  <si>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</si>
  <si>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</si>
  <si>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</si>
  <si>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</si>
  <si>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</si>
  <si>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</si>
  <si>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</si>
  <si>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</si>
  <si>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</si>
  <si>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</si>
  <si>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</si>
  <si>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</si>
  <si>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</si>
  <si>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</si>
  <si>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</si>
  <si>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</si>
  <si>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</si>
  <si>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</si>
  <si>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</si>
  <si>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</si>
  <si>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</si>
  <si>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</si>
  <si>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</si>
  <si>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</si>
  <si>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</si>
  <si>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</si>
  <si>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</si>
  <si>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</si>
  <si>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</si>
  <si>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</si>
  <si>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</si>
  <si>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</si>
  <si>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</si>
  <si>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</si>
  <si>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</si>
  <si>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</si>
  <si>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</si>
  <si>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</si>
  <si>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</si>
  <si>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</si>
  <si>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</si>
  <si>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</si>
  <si>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</si>
  <si>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</si>
  <si>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</si>
  <si>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</si>
  <si>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</si>
  <si>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</si>
  <si>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</si>
  <si>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</si>
  <si>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</si>
  <si>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</si>
  <si>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</si>
  <si>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</si>
  <si>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</si>
  <si>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</si>
  <si>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</si>
  <si>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</si>
  <si>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</si>
  <si>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</si>
  <si>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</si>
  <si>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</si>
  <si>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</si>
  <si>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</si>
  <si>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</si>
  <si>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</si>
  <si>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</si>
  <si>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</si>
  <si>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</si>
  <si>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</si>
  <si>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</si>
  <si>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</si>
  <si>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</si>
  <si>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</si>
  <si>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</si>
  <si>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</si>
  <si>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</si>
  <si>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</si>
  <si>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</si>
  <si>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</si>
  <si>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</si>
  <si>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</si>
  <si>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</si>
  <si>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</si>
  <si>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</si>
  <si>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</si>
  <si>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</si>
  <si>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</si>
  <si>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</si>
  <si>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</si>
  <si>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</si>
  <si>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</si>
  <si>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</si>
  <si>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</si>
  <si>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</si>
  <si>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</si>
  <si>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</si>
  <si>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</si>
  <si>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</si>
  <si>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</si>
  <si>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</si>
  <si>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</si>
  <si>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</si>
  <si>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</si>
  <si>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</si>
  <si>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</si>
  <si>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</si>
  <si>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</si>
  <si>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</si>
  <si>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</si>
  <si>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</si>
  <si>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</si>
  <si>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</si>
  <si>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</si>
  <si>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</si>
  <si>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</si>
  <si>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</si>
  <si>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</si>
  <si>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</si>
  <si>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</si>
  <si>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</si>
  <si>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</si>
  <si>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</si>
  <si>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</si>
  <si>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</si>
  <si>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</si>
  <si>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</si>
  <si>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</si>
  <si>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</si>
  <si>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</si>
  <si>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</si>
  <si>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</si>
  <si>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</si>
  <si>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</si>
  <si>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Dirección de Desarrollo Social</t>
  </si>
  <si>
    <t>Las demás actividades establecidas por las normas vigentes y por la Dirección de Desarrollo Social.</t>
  </si>
  <si>
    <t>Ciudadanía, Dirección de Desarrollo Social</t>
  </si>
  <si>
    <t>Plan de Desarrollo, Programación Anual de Políticas Públicas</t>
  </si>
  <si>
    <t>Tercer nivel</t>
  </si>
  <si>
    <t>Ciencias Sociales, afines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</si>
  <si>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</si>
  <si>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</si>
  <si>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Pensamiento conceptual</t>
  </si>
  <si>
    <t>Aplicar o crear nuevos conceptos para la solución de problemas complejos, así como para el desarrollo de proyectos, planes organizacionales y otros. Incluye la utilización de razonamiento creativo, inductivo o conceptual.</t>
  </si>
  <si>
    <t>Identificación de problemas</t>
  </si>
  <si>
    <t>Identificar la naturaleza de un problema.</t>
  </si>
  <si>
    <t>Orientación a los resultados</t>
  </si>
  <si>
    <t xml:space="preserve">Es el esfuerzo por trabajar adecuadamente tendiendo al logro de estándares de excelencia.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</si>
  <si>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</si>
  <si>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</si>
  <si>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>Ejecución de procesos</t>
  </si>
  <si>
    <t>Ejecución de programas y proyectos de desarrollo humano</t>
  </si>
  <si>
    <t>2 años</t>
  </si>
  <si>
    <t xml:space="preserve">Ejecutar procesos de inclusión social y de desarrollo humano de educación no formal, culturales, deportivos, lúdicos y otros de calidad de vida </t>
  </si>
  <si>
    <t>Ejecuta programas y proyectos de inclusión social y de desarrollo humano de educación no formal, culturales, deportivos, lúdicos y otros de mejora de la calidad de vida.</t>
  </si>
  <si>
    <t>Aplica políticas, estrategias, normas, procedimientos y estándares de ejecución de programas y proyectos de inclusión social y de desarrollo humano.</t>
  </si>
  <si>
    <t>Realiza gestión operativa y administrativa de ejecución de programas y proyectos de inlusión social y desarrollo humano.</t>
  </si>
  <si>
    <t>084</t>
  </si>
  <si>
    <t>X</t>
  </si>
  <si>
    <t>Manual de Puestos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</si>
  <si>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</si>
  <si>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</si>
  <si>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</si>
  <si>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</si>
  <si>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</si>
  <si>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</si>
  <si>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</si>
  <si>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</si>
  <si>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</si>
  <si>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</si>
  <si>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FOMENTO CULTURAL </t>
  </si>
  <si>
    <t>C</t>
  </si>
  <si>
    <t>ANALISTA JUNIOR 2</t>
  </si>
  <si>
    <t xml:space="preserve">FOMENTO SOCIAL </t>
  </si>
  <si>
    <t>NP</t>
  </si>
  <si>
    <t>PROMOTOR SOCIAL 1 - NÓMINA 2016</t>
  </si>
  <si>
    <t>AVENDAÑO RAMIREZ CHRISTIAN MARCELO</t>
  </si>
  <si>
    <t>N</t>
  </si>
  <si>
    <t>Promotor Social 1</t>
  </si>
  <si>
    <t>SP 4</t>
  </si>
  <si>
    <t>ENDARA ERAZO ALFONSO BENJAMIN</t>
  </si>
  <si>
    <t>MARTINEZ MORAN MAURICIO MIGUEL</t>
  </si>
  <si>
    <t xml:space="preserve">ASISTENTE ADMINISTRATIVO TÉCNICO </t>
  </si>
  <si>
    <t>LOMAS GUERRERO TULIO FERNANDO</t>
  </si>
  <si>
    <t>MENESES RODRIGUEZ MARLON PATRICIO</t>
  </si>
  <si>
    <t xml:space="preserve">FOMENTO DEPORTIVO </t>
  </si>
  <si>
    <t>REVELO REINA JOSE HOMERO</t>
  </si>
  <si>
    <t xml:space="preserve"> ANALISTA JUNIOR 2 ATELTISMO </t>
  </si>
  <si>
    <t>MORA MELO BERLEN ALEJANDRO</t>
  </si>
  <si>
    <t xml:space="preserve">PROYECTO  ESCUELA DE ANDINISMO </t>
  </si>
  <si>
    <t>CERON JIMENEZ SEGUNDO ANGEL</t>
  </si>
  <si>
    <t xml:space="preserve"> ANALISTA JUNIOR 2 ANDINISMO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</si>
</sst>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30" xfId="1" applyFont="1" applyFill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 wrapText="1"/>
    </xf>
    <xf numFmtId="0" fontId="30" fillId="6" borderId="66" xfId="1" applyFont="1" applyFill="1" applyBorder="1" applyAlignment="1">
      <alignment horizontal="center" vertical="center"/>
    </xf>
    <xf numFmtId="0" fontId="30" fillId="6" borderId="67" xfId="1" applyFont="1" applyFill="1" applyBorder="1" applyAlignment="1">
      <alignment horizontal="center" vertical="center"/>
    </xf>
    <xf numFmtId="0" fontId="31" fillId="0" borderId="68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 wrapText="1"/>
    </xf>
    <xf numFmtId="4" fontId="32" fillId="0" borderId="59" xfId="1" applyNumberFormat="1" applyFont="1" applyFill="1" applyBorder="1" applyAlignment="1">
      <alignment horizontal="left" vertical="top"/>
    </xf>
    <xf numFmtId="0" fontId="32" fillId="0" borderId="40" xfId="1" applyFont="1" applyBorder="1" applyAlignment="1">
      <alignment horizontal="left" vertical="top"/>
    </xf>
    <xf numFmtId="0" fontId="32" fillId="0" borderId="80" xfId="1" applyFont="1" applyBorder="1" applyAlignment="1">
      <alignment horizontal="left" vertical="top"/>
    </xf>
    <xf numFmtId="0" fontId="32" fillId="0" borderId="74" xfId="1" applyFont="1" applyBorder="1" applyAlignment="1">
      <alignment horizontal="left" vertical="top"/>
    </xf>
    <xf numFmtId="0" fontId="32" fillId="0" borderId="59" xfId="1" applyFont="1" applyFill="1" applyBorder="1" applyAlignment="1">
      <alignment horizontal="left" vertical="top"/>
    </xf>
    <xf numFmtId="0" fontId="32" fillId="0" borderId="59" xfId="1" applyFont="1" applyFill="1" applyBorder="1" applyAlignment="1">
      <alignment horizontal="left" vertical="top" wrapText="1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28" xfId="1" applyFont="1" applyFill="1" applyBorder="1" applyAlignment="1">
      <alignment horizontal="center" vertical="center"/>
    </xf>
    <xf numFmtId="0" fontId="30" fillId="0" borderId="129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zoomScaleNormal="100" workbookViewId="0">
      <pane ySplit="3" topLeftCell="A4" activePane="bottomLeft" state="frozen"/>
      <selection activeCell="F1" sqref="F1"/>
      <selection pane="bottomLeft" activeCell="G16" sqref="G16"/>
    </sheetView>
  </sheetViews>
  <sheetFormatPr baseColWidth="10" defaultColWidth="11.42578125" defaultRowHeight="15" x14ac:dyDescent="0.25"/>
  <cols>
    <col min="1" max="1" width="5.28515625" style="193" customWidth="1"/>
    <col min="2" max="2" width="21.5703125" style="193" customWidth="1"/>
    <col min="3" max="3" width="31.7109375" style="194" customWidth="1"/>
    <col min="4" max="4" width="13.85546875" style="194" customWidth="1"/>
    <col min="5" max="5" width="22.140625" style="195" customWidth="1"/>
    <col min="6" max="6" width="33.28515625" style="193" customWidth="1"/>
    <col min="7" max="7" width="15" style="193" customWidth="1"/>
    <col min="8" max="8" width="9.28515625" style="193" customWidth="1"/>
    <col min="9" max="9" width="12.5703125" style="193" customWidth="1"/>
    <col min="10" max="10" width="8.42578125" style="193" bestFit="1" customWidth="1"/>
    <col min="11" max="16384" width="11.42578125" style="193"/>
  </cols>
  <sheetData>
    <row r="1" spans="2:11" ht="24.75" customHeight="1" thickBot="1" x14ac:dyDescent="0.3"/>
    <row r="2" spans="2:11" ht="98.25" customHeight="1" thickBot="1" x14ac:dyDescent="0.3">
      <c r="B2" s="196" t="s">
        <v>231</v>
      </c>
      <c r="C2" s="212" t="s">
        <v>247</v>
      </c>
      <c r="D2" s="213"/>
      <c r="E2" s="213"/>
      <c r="F2" s="213"/>
      <c r="G2" s="213"/>
      <c r="H2" s="214"/>
      <c r="I2" s="215"/>
      <c r="J2" s="216"/>
      <c r="K2" s="197"/>
    </row>
    <row r="3" spans="2:11" s="198" customFormat="1" ht="26.25" customHeight="1" thickBot="1" x14ac:dyDescent="0.3">
      <c r="B3" s="199" t="s">
        <v>232</v>
      </c>
      <c r="C3" s="200" t="s">
        <v>233</v>
      </c>
      <c r="D3" s="200" t="s">
        <v>234</v>
      </c>
      <c r="E3" s="200" t="s">
        <v>235</v>
      </c>
      <c r="F3" s="201" t="s">
        <v>236</v>
      </c>
      <c r="G3" s="200" t="s">
        <v>237</v>
      </c>
      <c r="H3" s="200" t="s">
        <v>238</v>
      </c>
      <c r="I3" s="201" t="s">
        <v>239</v>
      </c>
      <c r="J3" s="201" t="s">
        <v>240</v>
      </c>
      <c r="K3" s="202" t="s">
        <v>241</v>
      </c>
    </row>
    <row r="4" spans="2:11" x14ac:dyDescent="0.25">
      <c r="B4" s="203" t="s">
        <v>242</v>
      </c>
      <c r="C4" s="204" t="s">
        <v>248</v>
      </c>
      <c r="D4" s="204" t="s">
        <v>249</v>
      </c>
      <c r="E4" s="205" t="s">
        <v>244</v>
      </c>
      <c r="F4" s="204" t="s">
        <v>250</v>
      </c>
      <c r="G4" s="206">
        <v>1030</v>
      </c>
      <c r="H4" s="207" t="s">
        <v>251</v>
      </c>
      <c r="I4" s="208">
        <v>1086</v>
      </c>
      <c r="J4" s="206">
        <v>-56</v>
      </c>
      <c r="K4" s="209"/>
    </row>
    <row r="5" spans="2:11" x14ac:dyDescent="0.25">
      <c r="B5" s="203" t="s">
        <v>242</v>
      </c>
      <c r="C5" s="204" t="s">
        <v>252</v>
      </c>
      <c r="D5" s="204" t="s">
        <v>249</v>
      </c>
      <c r="E5" s="205" t="s">
        <v>244</v>
      </c>
      <c r="F5" s="204" t="s">
        <v>250</v>
      </c>
      <c r="G5" s="206">
        <v>1030</v>
      </c>
      <c r="H5" s="207" t="s">
        <v>251</v>
      </c>
      <c r="I5" s="208">
        <v>1086</v>
      </c>
      <c r="J5" s="206">
        <v>-56</v>
      </c>
      <c r="K5" s="209"/>
    </row>
    <row r="6" spans="2:11" ht="45" x14ac:dyDescent="0.25">
      <c r="B6" s="203" t="s">
        <v>242</v>
      </c>
      <c r="C6" s="204" t="s">
        <v>253</v>
      </c>
      <c r="D6" s="204" t="s">
        <v>249</v>
      </c>
      <c r="E6" s="205" t="s">
        <v>254</v>
      </c>
      <c r="F6" s="204" t="s">
        <v>250</v>
      </c>
      <c r="G6" s="206">
        <v>935</v>
      </c>
      <c r="H6" s="207" t="s">
        <v>251</v>
      </c>
      <c r="I6" s="208">
        <v>1086</v>
      </c>
      <c r="J6" s="206">
        <v>-151</v>
      </c>
      <c r="K6" s="209"/>
    </row>
    <row r="7" spans="2:11" x14ac:dyDescent="0.25">
      <c r="B7" s="203" t="s">
        <v>245</v>
      </c>
      <c r="C7" s="210" t="s">
        <v>255</v>
      </c>
      <c r="D7" s="210" t="s">
        <v>246</v>
      </c>
      <c r="E7" s="211" t="s">
        <v>244</v>
      </c>
      <c r="F7" s="204" t="s">
        <v>250</v>
      </c>
      <c r="G7" s="206">
        <v>1030</v>
      </c>
      <c r="H7" s="207" t="s">
        <v>251</v>
      </c>
      <c r="I7" s="208">
        <v>1086</v>
      </c>
      <c r="J7" s="206">
        <v>-56</v>
      </c>
      <c r="K7" s="209"/>
    </row>
    <row r="8" spans="2:11" x14ac:dyDescent="0.25">
      <c r="B8" s="203" t="s">
        <v>245</v>
      </c>
      <c r="C8" s="210" t="s">
        <v>256</v>
      </c>
      <c r="D8" s="210" t="s">
        <v>246</v>
      </c>
      <c r="E8" s="211" t="s">
        <v>244</v>
      </c>
      <c r="F8" s="204" t="s">
        <v>250</v>
      </c>
      <c r="G8" s="206">
        <v>1030</v>
      </c>
      <c r="H8" s="207" t="s">
        <v>251</v>
      </c>
      <c r="I8" s="208">
        <v>1086</v>
      </c>
      <c r="J8" s="206">
        <v>-56</v>
      </c>
      <c r="K8" s="209"/>
    </row>
    <row r="9" spans="2:11" ht="30" x14ac:dyDescent="0.25">
      <c r="B9" s="203" t="s">
        <v>257</v>
      </c>
      <c r="C9" s="204" t="s">
        <v>258</v>
      </c>
      <c r="D9" s="204" t="s">
        <v>243</v>
      </c>
      <c r="E9" s="205" t="s">
        <v>259</v>
      </c>
      <c r="F9" s="204" t="s">
        <v>250</v>
      </c>
      <c r="G9" s="206">
        <v>1030</v>
      </c>
      <c r="H9" s="207" t="s">
        <v>251</v>
      </c>
      <c r="I9" s="208">
        <v>1086</v>
      </c>
      <c r="J9" s="206">
        <v>-56</v>
      </c>
      <c r="K9" s="209"/>
    </row>
    <row r="10" spans="2:11" x14ac:dyDescent="0.25">
      <c r="B10" s="203" t="s">
        <v>257</v>
      </c>
      <c r="C10" s="204" t="s">
        <v>260</v>
      </c>
      <c r="D10" s="204" t="s">
        <v>243</v>
      </c>
      <c r="E10" s="205"/>
      <c r="F10" s="204" t="s">
        <v>250</v>
      </c>
      <c r="G10" s="206">
        <v>1030</v>
      </c>
      <c r="H10" s="207" t="s">
        <v>251</v>
      </c>
      <c r="I10" s="208">
        <v>1086</v>
      </c>
      <c r="J10" s="206">
        <v>-56</v>
      </c>
      <c r="K10" s="209"/>
    </row>
    <row r="11" spans="2:11" x14ac:dyDescent="0.25">
      <c r="B11" s="203" t="s">
        <v>261</v>
      </c>
      <c r="C11" s="204" t="s">
        <v>262</v>
      </c>
      <c r="D11" s="204" t="s">
        <v>243</v>
      </c>
      <c r="E11" s="204" t="s">
        <v>263</v>
      </c>
      <c r="F11" s="204" t="s">
        <v>250</v>
      </c>
      <c r="G11" s="206">
        <v>1030</v>
      </c>
      <c r="H11" s="207" t="s">
        <v>251</v>
      </c>
      <c r="I11" s="208">
        <v>1086</v>
      </c>
      <c r="J11" s="206">
        <v>-56</v>
      </c>
      <c r="K11" s="209"/>
    </row>
  </sheetData>
  <mergeCells count="2">
    <mergeCell ref="C2:H2"/>
    <mergeCell ref="I2:J2"/>
  </mergeCells>
  <conditionalFormatting sqref="J4:J11">
    <cfRule type="expression" dxfId="16" priority="3">
      <formula>J4=0</formula>
    </cfRule>
  </conditionalFormatting>
  <conditionalFormatting sqref="J4:J11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2" zoomScaleNormal="100" zoomScaleSheetLayoutView="100" workbookViewId="0">
      <selection activeCell="C9" sqref="C9:H9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2"/>
      <c r="C2" s="283"/>
      <c r="D2" s="283"/>
      <c r="E2" s="284" t="s">
        <v>175</v>
      </c>
      <c r="F2" s="285"/>
      <c r="G2" s="285"/>
      <c r="H2" s="285"/>
      <c r="I2" s="285"/>
      <c r="J2" s="285"/>
      <c r="K2" s="285"/>
      <c r="L2" s="285"/>
      <c r="M2" s="283"/>
      <c r="N2" s="283"/>
      <c r="O2" s="286"/>
    </row>
    <row r="3" spans="1:15" hidden="1" x14ac:dyDescent="0.2">
      <c r="A3" s="11"/>
      <c r="B3" s="287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</row>
    <row r="4" spans="1:15" ht="35.25" hidden="1" customHeight="1" x14ac:dyDescent="0.2">
      <c r="A4" s="11"/>
      <c r="B4" s="287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74" t="s">
        <v>0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6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93" t="s">
        <v>190</v>
      </c>
      <c r="D8" s="294"/>
      <c r="E8" s="294"/>
      <c r="F8" s="294"/>
      <c r="G8" s="294"/>
      <c r="H8" s="295"/>
      <c r="I8" s="163" t="s">
        <v>2</v>
      </c>
      <c r="J8" s="296" t="s">
        <v>206</v>
      </c>
      <c r="K8" s="296"/>
      <c r="L8" s="296"/>
      <c r="M8" s="296"/>
      <c r="N8" s="296"/>
      <c r="O8" s="297"/>
    </row>
    <row r="9" spans="1:15" ht="12" x14ac:dyDescent="0.2">
      <c r="A9" s="11"/>
      <c r="B9" s="161" t="s">
        <v>3</v>
      </c>
      <c r="C9" s="298" t="s">
        <v>250</v>
      </c>
      <c r="D9" s="298"/>
      <c r="E9" s="298"/>
      <c r="F9" s="298"/>
      <c r="G9" s="298"/>
      <c r="H9" s="299"/>
      <c r="I9" s="164" t="s">
        <v>4</v>
      </c>
      <c r="J9" s="187" t="s">
        <v>229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300" t="s">
        <v>122</v>
      </c>
      <c r="D10" s="298"/>
      <c r="E10" s="5"/>
      <c r="F10" s="5"/>
      <c r="G10" s="5"/>
      <c r="H10" s="189"/>
      <c r="I10" s="165" t="s">
        <v>7</v>
      </c>
      <c r="J10" s="6">
        <f>'Valoración Clasificación'!D63</f>
        <v>710</v>
      </c>
      <c r="K10" s="7"/>
      <c r="L10" s="7"/>
      <c r="M10" s="7"/>
      <c r="N10" s="7"/>
      <c r="O10" s="8"/>
    </row>
    <row r="11" spans="1:15" ht="15" customHeight="1" x14ac:dyDescent="0.2">
      <c r="A11" s="11"/>
      <c r="B11" s="301" t="s">
        <v>8</v>
      </c>
      <c r="C11" s="302"/>
      <c r="D11" s="303" t="str">
        <f>'Valoración Clasificación'!L63</f>
        <v>Servidor Público 4</v>
      </c>
      <c r="E11" s="303"/>
      <c r="F11" s="303"/>
      <c r="G11" s="9" t="s">
        <v>9</v>
      </c>
      <c r="H11" s="190">
        <f>'Valoración Clasificación'!I63</f>
        <v>10</v>
      </c>
      <c r="I11" s="304"/>
      <c r="J11" s="305"/>
      <c r="K11" s="305"/>
      <c r="L11" s="305"/>
      <c r="M11" s="305"/>
      <c r="N11" s="305"/>
      <c r="O11" s="306"/>
    </row>
    <row r="12" spans="1:15" ht="15" customHeight="1" x14ac:dyDescent="0.2">
      <c r="A12" s="11"/>
      <c r="B12" s="301" t="s">
        <v>10</v>
      </c>
      <c r="C12" s="302"/>
      <c r="D12" s="310" t="s">
        <v>222</v>
      </c>
      <c r="E12" s="310"/>
      <c r="F12" s="310"/>
      <c r="G12" s="310"/>
      <c r="H12" s="311"/>
      <c r="I12" s="304"/>
      <c r="J12" s="305"/>
      <c r="K12" s="305"/>
      <c r="L12" s="305"/>
      <c r="M12" s="305"/>
      <c r="N12" s="305"/>
      <c r="O12" s="306"/>
    </row>
    <row r="13" spans="1:15" ht="15.75" customHeight="1" thickBot="1" x14ac:dyDescent="0.25">
      <c r="A13" s="11"/>
      <c r="B13" s="312" t="s">
        <v>11</v>
      </c>
      <c r="C13" s="313"/>
      <c r="D13" s="326">
        <v>42376</v>
      </c>
      <c r="E13" s="327"/>
      <c r="F13" s="327"/>
      <c r="G13" s="191"/>
      <c r="H13" s="192"/>
      <c r="I13" s="307"/>
      <c r="J13" s="308"/>
      <c r="K13" s="308"/>
      <c r="L13" s="308"/>
      <c r="M13" s="308"/>
      <c r="N13" s="308"/>
      <c r="O13" s="309"/>
    </row>
    <row r="14" spans="1:15" ht="12.75" customHeight="1" x14ac:dyDescent="0.2">
      <c r="A14" s="11"/>
      <c r="B14" s="314" t="s">
        <v>144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6"/>
    </row>
    <row r="15" spans="1:15" ht="13.5" customHeight="1" thickBot="1" x14ac:dyDescent="0.25">
      <c r="A15" s="11"/>
      <c r="B15" s="317" t="s">
        <v>145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9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320" t="s">
        <v>180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2"/>
    </row>
    <row r="18" spans="1:15" ht="12" x14ac:dyDescent="0.2">
      <c r="A18" s="11"/>
      <c r="B18" s="323" t="s">
        <v>225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5"/>
    </row>
    <row r="19" spans="1:15" x14ac:dyDescent="0.2">
      <c r="A19" s="11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2"/>
    </row>
    <row r="20" spans="1:15" ht="12" thickBot="1" x14ac:dyDescent="0.25">
      <c r="A20" s="11"/>
      <c r="B20" s="328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30"/>
    </row>
    <row r="21" spans="1:15" ht="14.25" customHeight="1" thickBot="1" x14ac:dyDescent="0.25">
      <c r="A21" s="11"/>
      <c r="B21" s="274" t="s">
        <v>12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6"/>
    </row>
    <row r="22" spans="1:15" ht="12.75" thickBot="1" x14ac:dyDescent="0.25">
      <c r="A22" s="11"/>
      <c r="B22" s="166" t="s">
        <v>13</v>
      </c>
      <c r="C22" s="331" t="s">
        <v>14</v>
      </c>
      <c r="D22" s="332"/>
      <c r="E22" s="333"/>
      <c r="F22" s="331" t="s">
        <v>15</v>
      </c>
      <c r="G22" s="332"/>
      <c r="H22" s="332"/>
      <c r="I22" s="332"/>
      <c r="J22" s="334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35.25" customHeight="1" x14ac:dyDescent="0.2">
      <c r="A23" s="10"/>
      <c r="B23" s="137">
        <v>1</v>
      </c>
      <c r="C23" s="335" t="s">
        <v>223</v>
      </c>
      <c r="D23" s="336"/>
      <c r="E23" s="337"/>
      <c r="F23" s="335" t="s">
        <v>226</v>
      </c>
      <c r="G23" s="336"/>
      <c r="H23" s="336"/>
      <c r="I23" s="336"/>
      <c r="J23" s="337"/>
      <c r="K23" s="138">
        <v>5</v>
      </c>
      <c r="L23" s="138">
        <v>5</v>
      </c>
      <c r="M23" s="138">
        <v>5</v>
      </c>
      <c r="N23" s="138">
        <f t="shared" ref="N23:N29" si="0">K23+(L23*M23)</f>
        <v>30</v>
      </c>
      <c r="O23" s="139" t="s">
        <v>21</v>
      </c>
    </row>
    <row r="24" spans="1:15" ht="23.25" customHeight="1" x14ac:dyDescent="0.2">
      <c r="A24" s="10"/>
      <c r="B24" s="140">
        <v>2</v>
      </c>
      <c r="C24" s="338"/>
      <c r="D24" s="339"/>
      <c r="E24" s="340"/>
      <c r="F24" s="341" t="s">
        <v>227</v>
      </c>
      <c r="G24" s="342"/>
      <c r="H24" s="342"/>
      <c r="I24" s="342"/>
      <c r="J24" s="343"/>
      <c r="K24" s="141">
        <v>5</v>
      </c>
      <c r="L24" s="141">
        <v>5</v>
      </c>
      <c r="M24" s="141">
        <v>5</v>
      </c>
      <c r="N24" s="141">
        <f t="shared" si="0"/>
        <v>30</v>
      </c>
      <c r="O24" s="142" t="s">
        <v>21</v>
      </c>
    </row>
    <row r="25" spans="1:15" ht="24" customHeight="1" x14ac:dyDescent="0.2">
      <c r="A25" s="10"/>
      <c r="B25" s="140">
        <v>3</v>
      </c>
      <c r="C25" s="338"/>
      <c r="D25" s="339"/>
      <c r="E25" s="340"/>
      <c r="F25" s="341" t="s">
        <v>228</v>
      </c>
      <c r="G25" s="342"/>
      <c r="H25" s="342"/>
      <c r="I25" s="342"/>
      <c r="J25" s="343"/>
      <c r="K25" s="141">
        <v>5</v>
      </c>
      <c r="L25" s="141">
        <v>5</v>
      </c>
      <c r="M25" s="141">
        <v>5</v>
      </c>
      <c r="N25" s="141">
        <f t="shared" si="0"/>
        <v>30</v>
      </c>
      <c r="O25" s="142" t="s">
        <v>21</v>
      </c>
    </row>
    <row r="26" spans="1:15" ht="24" customHeight="1" x14ac:dyDescent="0.2">
      <c r="A26" s="10"/>
      <c r="B26" s="140">
        <v>4</v>
      </c>
      <c r="C26" s="338"/>
      <c r="D26" s="339"/>
      <c r="E26" s="340"/>
      <c r="F26" s="341" t="s">
        <v>207</v>
      </c>
      <c r="G26" s="342"/>
      <c r="H26" s="342"/>
      <c r="I26" s="342"/>
      <c r="J26" s="343"/>
      <c r="K26" s="141"/>
      <c r="L26" s="141"/>
      <c r="M26" s="141"/>
      <c r="N26" s="141">
        <f t="shared" si="0"/>
        <v>0</v>
      </c>
      <c r="O26" s="142"/>
    </row>
    <row r="27" spans="1:15" ht="24.75" customHeight="1" x14ac:dyDescent="0.2">
      <c r="A27" s="10"/>
      <c r="B27" s="140">
        <v>5</v>
      </c>
      <c r="C27" s="338"/>
      <c r="D27" s="339"/>
      <c r="E27" s="340"/>
      <c r="F27" s="338"/>
      <c r="G27" s="339"/>
      <c r="H27" s="339"/>
      <c r="I27" s="339"/>
      <c r="J27" s="340"/>
      <c r="K27" s="141"/>
      <c r="L27" s="141"/>
      <c r="M27" s="141"/>
      <c r="N27" s="141">
        <f t="shared" si="0"/>
        <v>0</v>
      </c>
      <c r="O27" s="142"/>
    </row>
    <row r="28" spans="1:15" ht="12" x14ac:dyDescent="0.2">
      <c r="A28" s="10"/>
      <c r="B28" s="140">
        <v>6</v>
      </c>
      <c r="C28" s="338"/>
      <c r="D28" s="339"/>
      <c r="E28" s="340"/>
      <c r="F28" s="338"/>
      <c r="G28" s="339"/>
      <c r="H28" s="339"/>
      <c r="I28" s="339"/>
      <c r="J28" s="340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338"/>
      <c r="D29" s="339"/>
      <c r="E29" s="340"/>
      <c r="F29" s="338"/>
      <c r="G29" s="339"/>
      <c r="H29" s="339"/>
      <c r="I29" s="339"/>
      <c r="J29" s="340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349" t="s">
        <v>22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1"/>
    </row>
    <row r="31" spans="1:15" ht="21.75" customHeight="1" x14ac:dyDescent="0.2">
      <c r="A31" s="11"/>
      <c r="B31" s="352" t="s">
        <v>181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4"/>
    </row>
    <row r="32" spans="1:15" ht="12" thickBot="1" x14ac:dyDescent="0.25">
      <c r="A32" s="11"/>
      <c r="B32" s="352" t="s">
        <v>182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4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344" t="s">
        <v>23</v>
      </c>
      <c r="C34" s="345"/>
      <c r="D34" s="345"/>
      <c r="E34" s="345"/>
      <c r="F34" s="345"/>
      <c r="G34" s="345"/>
      <c r="H34" s="346"/>
      <c r="I34" s="347" t="s">
        <v>24</v>
      </c>
      <c r="J34" s="345"/>
      <c r="K34" s="345"/>
      <c r="L34" s="345"/>
      <c r="M34" s="345"/>
      <c r="N34" s="345"/>
      <c r="O34" s="348"/>
    </row>
    <row r="35" spans="1:15" ht="21.75" customHeight="1" x14ac:dyDescent="0.2">
      <c r="A35" s="11"/>
      <c r="B35" s="359" t="s">
        <v>25</v>
      </c>
      <c r="C35" s="360"/>
      <c r="D35" s="360"/>
      <c r="E35" s="360"/>
      <c r="F35" s="360"/>
      <c r="G35" s="360"/>
      <c r="H35" s="361"/>
      <c r="I35" s="362" t="s">
        <v>184</v>
      </c>
      <c r="J35" s="363"/>
      <c r="K35" s="363"/>
      <c r="L35" s="363"/>
      <c r="M35" s="363"/>
      <c r="N35" s="363"/>
      <c r="O35" s="364"/>
    </row>
    <row r="36" spans="1:15" ht="20.25" customHeight="1" x14ac:dyDescent="0.2">
      <c r="A36" s="11"/>
      <c r="B36" s="365" t="s">
        <v>26</v>
      </c>
      <c r="C36" s="366"/>
      <c r="D36" s="366"/>
      <c r="E36" s="366"/>
      <c r="F36" s="366"/>
      <c r="G36" s="366"/>
      <c r="H36" s="367"/>
      <c r="I36" s="368" t="s">
        <v>185</v>
      </c>
      <c r="J36" s="369"/>
      <c r="K36" s="369"/>
      <c r="L36" s="369"/>
      <c r="M36" s="369"/>
      <c r="N36" s="369"/>
      <c r="O36" s="370"/>
    </row>
    <row r="37" spans="1:15" s="132" customFormat="1" ht="36.75" customHeight="1" x14ac:dyDescent="0.25">
      <c r="A37" s="131"/>
      <c r="B37" s="169" t="s">
        <v>27</v>
      </c>
      <c r="C37" s="371" t="s">
        <v>176</v>
      </c>
      <c r="D37" s="371"/>
      <c r="E37" s="371"/>
      <c r="F37" s="371"/>
      <c r="G37" s="371"/>
      <c r="H37" s="371"/>
      <c r="I37" s="182" t="s">
        <v>28</v>
      </c>
      <c r="J37" s="372" t="s">
        <v>177</v>
      </c>
      <c r="K37" s="372"/>
      <c r="L37" s="372"/>
      <c r="M37" s="372"/>
      <c r="N37" s="372"/>
      <c r="O37" s="373"/>
    </row>
    <row r="38" spans="1:15" ht="24" customHeight="1" x14ac:dyDescent="0.2">
      <c r="A38" s="10"/>
      <c r="B38" s="169" t="s">
        <v>29</v>
      </c>
      <c r="C38" s="355" t="s">
        <v>178</v>
      </c>
      <c r="D38" s="355"/>
      <c r="E38" s="355"/>
      <c r="F38" s="355"/>
      <c r="G38" s="355"/>
      <c r="H38" s="355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30</v>
      </c>
      <c r="C39" s="356" t="s">
        <v>179</v>
      </c>
      <c r="D39" s="356"/>
      <c r="E39" s="356"/>
      <c r="F39" s="356"/>
      <c r="G39" s="356"/>
      <c r="H39" s="356"/>
      <c r="I39" s="135"/>
      <c r="J39" s="135"/>
      <c r="K39" s="357" t="s">
        <v>31</v>
      </c>
      <c r="L39" s="357"/>
      <c r="M39" s="357" t="s">
        <v>32</v>
      </c>
      <c r="N39" s="357"/>
      <c r="O39" s="358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74" t="s">
        <v>33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6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44" t="s">
        <v>34</v>
      </c>
      <c r="C43" s="245"/>
      <c r="D43" s="245"/>
      <c r="E43" s="245"/>
      <c r="F43" s="245"/>
      <c r="G43" s="245"/>
      <c r="H43" s="245"/>
      <c r="I43" s="246"/>
      <c r="J43" s="277" t="s">
        <v>191</v>
      </c>
      <c r="K43" s="277"/>
      <c r="L43" s="277"/>
      <c r="M43" s="277"/>
      <c r="N43" s="277"/>
      <c r="O43" s="278"/>
    </row>
    <row r="44" spans="1:15" ht="26.25" customHeight="1" x14ac:dyDescent="0.2">
      <c r="B44" s="12">
        <v>1</v>
      </c>
      <c r="C44" s="279" t="str">
        <f t="shared" ref="C44:C50" si="1">F23</f>
        <v>Ejecuta programas y proyectos de inclusión social y de desarrollo humano de educación no formal, culturales, deportivos, lúdicos y otros de mejora de la calidad de vida.</v>
      </c>
      <c r="D44" s="280"/>
      <c r="E44" s="280"/>
      <c r="F44" s="280"/>
      <c r="G44" s="280"/>
      <c r="H44" s="280"/>
      <c r="I44" s="281"/>
      <c r="J44" s="235" t="s">
        <v>208</v>
      </c>
      <c r="K44" s="236"/>
      <c r="L44" s="236"/>
      <c r="M44" s="236"/>
      <c r="N44" s="236"/>
      <c r="O44" s="237"/>
    </row>
    <row r="45" spans="1:15" ht="25.5" customHeight="1" x14ac:dyDescent="0.2">
      <c r="B45" s="13">
        <v>2</v>
      </c>
      <c r="C45" s="271" t="str">
        <f t="shared" si="1"/>
        <v>Aplica políticas, estrategias, normas, procedimientos y estándares de ejecución de programas y proyectos de inclusión social y de desarrollo humano.</v>
      </c>
      <c r="D45" s="272"/>
      <c r="E45" s="272"/>
      <c r="F45" s="272"/>
      <c r="G45" s="272"/>
      <c r="H45" s="272"/>
      <c r="I45" s="273"/>
      <c r="J45" s="268"/>
      <c r="K45" s="269"/>
      <c r="L45" s="269"/>
      <c r="M45" s="269"/>
      <c r="N45" s="269"/>
      <c r="O45" s="270"/>
    </row>
    <row r="46" spans="1:15" ht="26.25" customHeight="1" x14ac:dyDescent="0.2">
      <c r="B46" s="14">
        <v>3</v>
      </c>
      <c r="C46" s="271" t="str">
        <f t="shared" si="1"/>
        <v>Realiza gestión operativa y administrativa de ejecución de programas y proyectos de inlusión social y desarrollo humano.</v>
      </c>
      <c r="D46" s="272"/>
      <c r="E46" s="272"/>
      <c r="F46" s="272"/>
      <c r="G46" s="272"/>
      <c r="H46" s="272"/>
      <c r="I46" s="273"/>
      <c r="J46" s="268"/>
      <c r="K46" s="269"/>
      <c r="L46" s="269"/>
      <c r="M46" s="269"/>
      <c r="N46" s="269"/>
      <c r="O46" s="270"/>
    </row>
    <row r="47" spans="1:15" ht="25.5" customHeight="1" x14ac:dyDescent="0.2">
      <c r="B47" s="13">
        <v>4</v>
      </c>
      <c r="C47" s="271" t="str">
        <f t="shared" si="1"/>
        <v>Las demás actividades establecidas por las normas vigentes y por la Dirección de Desarrollo Social.</v>
      </c>
      <c r="D47" s="272"/>
      <c r="E47" s="272"/>
      <c r="F47" s="272"/>
      <c r="G47" s="272"/>
      <c r="H47" s="272"/>
      <c r="I47" s="273"/>
      <c r="J47" s="268"/>
      <c r="K47" s="269"/>
      <c r="L47" s="269"/>
      <c r="M47" s="269"/>
      <c r="N47" s="269"/>
      <c r="O47" s="270"/>
    </row>
    <row r="48" spans="1:15" ht="24.75" customHeight="1" x14ac:dyDescent="0.2">
      <c r="B48" s="13">
        <v>5</v>
      </c>
      <c r="C48" s="265">
        <f t="shared" si="1"/>
        <v>0</v>
      </c>
      <c r="D48" s="266"/>
      <c r="E48" s="266"/>
      <c r="F48" s="266"/>
      <c r="G48" s="266"/>
      <c r="H48" s="266"/>
      <c r="I48" s="267"/>
      <c r="J48" s="268"/>
      <c r="K48" s="269"/>
      <c r="L48" s="269"/>
      <c r="M48" s="269"/>
      <c r="N48" s="269"/>
      <c r="O48" s="270"/>
    </row>
    <row r="49" spans="2:15" ht="15" customHeight="1" x14ac:dyDescent="0.2">
      <c r="B49" s="15">
        <v>6</v>
      </c>
      <c r="C49" s="265">
        <f t="shared" si="1"/>
        <v>0</v>
      </c>
      <c r="D49" s="266"/>
      <c r="E49" s="266"/>
      <c r="F49" s="266"/>
      <c r="G49" s="266"/>
      <c r="H49" s="266"/>
      <c r="I49" s="267"/>
      <c r="J49" s="268"/>
      <c r="K49" s="269"/>
      <c r="L49" s="269"/>
      <c r="M49" s="269"/>
      <c r="N49" s="269"/>
      <c r="O49" s="270"/>
    </row>
    <row r="50" spans="2:15" ht="15.75" customHeight="1" thickBot="1" x14ac:dyDescent="0.25">
      <c r="B50" s="15">
        <v>7</v>
      </c>
      <c r="C50" s="265">
        <f t="shared" si="1"/>
        <v>0</v>
      </c>
      <c r="D50" s="266"/>
      <c r="E50" s="266"/>
      <c r="F50" s="266"/>
      <c r="G50" s="266"/>
      <c r="H50" s="266"/>
      <c r="I50" s="267"/>
      <c r="J50" s="268"/>
      <c r="K50" s="269"/>
      <c r="L50" s="269"/>
      <c r="M50" s="269"/>
      <c r="N50" s="269"/>
      <c r="O50" s="270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262" t="s">
        <v>35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232" t="s">
        <v>36</v>
      </c>
      <c r="C54" s="233"/>
      <c r="D54" s="233"/>
      <c r="E54" s="233"/>
      <c r="F54" s="233"/>
      <c r="G54" s="233"/>
      <c r="H54" s="234"/>
      <c r="I54" s="247" t="s">
        <v>37</v>
      </c>
      <c r="J54" s="248"/>
      <c r="K54" s="248"/>
      <c r="L54" s="248"/>
      <c r="M54" s="248"/>
      <c r="N54" s="248"/>
      <c r="O54" s="249"/>
    </row>
    <row r="55" spans="2:15" ht="12" x14ac:dyDescent="0.2">
      <c r="B55" s="259" t="str">
        <f>C23</f>
        <v>Ejecución de programas y proyectos de desarrollo humano</v>
      </c>
      <c r="C55" s="260"/>
      <c r="D55" s="260"/>
      <c r="E55" s="260"/>
      <c r="F55" s="260"/>
      <c r="G55" s="260"/>
      <c r="H55" s="261"/>
      <c r="I55" s="259" t="s">
        <v>209</v>
      </c>
      <c r="J55" s="260"/>
      <c r="K55" s="260"/>
      <c r="L55" s="260"/>
      <c r="M55" s="260"/>
      <c r="N55" s="260"/>
      <c r="O55" s="261"/>
    </row>
    <row r="56" spans="2:15" ht="12" x14ac:dyDescent="0.2">
      <c r="B56" s="256">
        <f t="shared" ref="B56:B61" si="2">C24</f>
        <v>0</v>
      </c>
      <c r="C56" s="257"/>
      <c r="D56" s="257"/>
      <c r="E56" s="257"/>
      <c r="F56" s="257"/>
      <c r="G56" s="257"/>
      <c r="H56" s="258"/>
      <c r="I56" s="256"/>
      <c r="J56" s="257"/>
      <c r="K56" s="257"/>
      <c r="L56" s="257"/>
      <c r="M56" s="257"/>
      <c r="N56" s="257"/>
      <c r="O56" s="258"/>
    </row>
    <row r="57" spans="2:15" ht="12" x14ac:dyDescent="0.2">
      <c r="B57" s="256">
        <f t="shared" si="2"/>
        <v>0</v>
      </c>
      <c r="C57" s="257"/>
      <c r="D57" s="257"/>
      <c r="E57" s="257"/>
      <c r="F57" s="257"/>
      <c r="G57" s="257"/>
      <c r="H57" s="258"/>
      <c r="I57" s="256"/>
      <c r="J57" s="257"/>
      <c r="K57" s="257"/>
      <c r="L57" s="257"/>
      <c r="M57" s="257"/>
      <c r="N57" s="257"/>
      <c r="O57" s="258"/>
    </row>
    <row r="58" spans="2:15" ht="12" x14ac:dyDescent="0.2">
      <c r="B58" s="256">
        <f t="shared" si="2"/>
        <v>0</v>
      </c>
      <c r="C58" s="257"/>
      <c r="D58" s="257"/>
      <c r="E58" s="257"/>
      <c r="F58" s="257"/>
      <c r="G58" s="257"/>
      <c r="H58" s="258"/>
      <c r="I58" s="256"/>
      <c r="J58" s="257"/>
      <c r="K58" s="257"/>
      <c r="L58" s="257"/>
      <c r="M58" s="257"/>
      <c r="N58" s="257"/>
      <c r="O58" s="258"/>
    </row>
    <row r="59" spans="2:15" ht="12" x14ac:dyDescent="0.2">
      <c r="B59" s="256">
        <f t="shared" si="2"/>
        <v>0</v>
      </c>
      <c r="C59" s="257"/>
      <c r="D59" s="257"/>
      <c r="E59" s="257"/>
      <c r="F59" s="257"/>
      <c r="G59" s="257"/>
      <c r="H59" s="258"/>
      <c r="I59" s="256"/>
      <c r="J59" s="257"/>
      <c r="K59" s="257"/>
      <c r="L59" s="257"/>
      <c r="M59" s="257"/>
      <c r="N59" s="257"/>
      <c r="O59" s="258"/>
    </row>
    <row r="60" spans="2:15" ht="12" x14ac:dyDescent="0.2">
      <c r="B60" s="256">
        <f t="shared" si="2"/>
        <v>0</v>
      </c>
      <c r="C60" s="257"/>
      <c r="D60" s="257"/>
      <c r="E60" s="257"/>
      <c r="F60" s="257"/>
      <c r="G60" s="257"/>
      <c r="H60" s="258"/>
      <c r="I60" s="256"/>
      <c r="J60" s="257"/>
      <c r="K60" s="257"/>
      <c r="L60" s="257"/>
      <c r="M60" s="257"/>
      <c r="N60" s="257"/>
      <c r="O60" s="258"/>
    </row>
    <row r="61" spans="2:15" ht="12.75" thickBot="1" x14ac:dyDescent="0.25">
      <c r="B61" s="250">
        <f t="shared" si="2"/>
        <v>0</v>
      </c>
      <c r="C61" s="251"/>
      <c r="D61" s="251"/>
      <c r="E61" s="251"/>
      <c r="F61" s="251"/>
      <c r="G61" s="251"/>
      <c r="H61" s="252"/>
      <c r="I61" s="250"/>
      <c r="J61" s="251"/>
      <c r="K61" s="251"/>
      <c r="L61" s="251"/>
      <c r="M61" s="251"/>
      <c r="N61" s="251"/>
      <c r="O61" s="252"/>
    </row>
    <row r="62" spans="2:15" ht="25.5" customHeight="1" thickBot="1" x14ac:dyDescent="0.25">
      <c r="B62" s="253" t="s">
        <v>183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5"/>
    </row>
    <row r="63" spans="2:15" ht="15.75" thickBot="1" x14ac:dyDescent="0.25">
      <c r="B63" s="229" t="s">
        <v>38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1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44" t="s">
        <v>39</v>
      </c>
      <c r="C65" s="245"/>
      <c r="D65" s="245"/>
      <c r="E65" s="245"/>
      <c r="F65" s="245"/>
      <c r="G65" s="245"/>
      <c r="H65" s="246"/>
      <c r="I65" s="247" t="s">
        <v>40</v>
      </c>
      <c r="J65" s="248"/>
      <c r="K65" s="248"/>
      <c r="L65" s="248"/>
      <c r="M65" s="248"/>
      <c r="N65" s="248"/>
      <c r="O65" s="249"/>
    </row>
    <row r="66" spans="2:15" ht="13.5" thickBot="1" x14ac:dyDescent="0.25">
      <c r="B66" s="241" t="s">
        <v>210</v>
      </c>
      <c r="C66" s="242"/>
      <c r="D66" s="242"/>
      <c r="E66" s="242"/>
      <c r="F66" s="242"/>
      <c r="G66" s="242"/>
      <c r="H66" s="243"/>
      <c r="I66" s="241" t="s">
        <v>211</v>
      </c>
      <c r="J66" s="242"/>
      <c r="K66" s="242"/>
      <c r="L66" s="242"/>
      <c r="M66" s="242"/>
      <c r="N66" s="242"/>
      <c r="O66" s="243"/>
    </row>
    <row r="67" spans="2:15" ht="15.75" thickBot="1" x14ac:dyDescent="0.25">
      <c r="B67" s="229" t="s">
        <v>41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1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232" t="s">
        <v>42</v>
      </c>
      <c r="C69" s="233"/>
      <c r="D69" s="233"/>
      <c r="E69" s="233"/>
      <c r="F69" s="233"/>
      <c r="G69" s="233"/>
      <c r="H69" s="234"/>
      <c r="I69" s="232" t="s">
        <v>43</v>
      </c>
      <c r="J69" s="233"/>
      <c r="K69" s="233"/>
      <c r="L69" s="233"/>
      <c r="M69" s="233"/>
      <c r="N69" s="233"/>
      <c r="O69" s="234"/>
    </row>
    <row r="70" spans="2:15" ht="12.75" x14ac:dyDescent="0.2">
      <c r="B70" s="235" t="s">
        <v>44</v>
      </c>
      <c r="C70" s="236"/>
      <c r="D70" s="236"/>
      <c r="E70" s="236"/>
      <c r="F70" s="236"/>
      <c r="G70" s="236"/>
      <c r="H70" s="237"/>
      <c r="I70" s="238" t="s">
        <v>224</v>
      </c>
      <c r="J70" s="239"/>
      <c r="K70" s="239"/>
      <c r="L70" s="239"/>
      <c r="M70" s="239"/>
      <c r="N70" s="239"/>
      <c r="O70" s="240"/>
    </row>
    <row r="71" spans="2:15" ht="15" customHeight="1" x14ac:dyDescent="0.2">
      <c r="B71" s="223" t="s">
        <v>45</v>
      </c>
      <c r="C71" s="224"/>
      <c r="D71" s="224"/>
      <c r="E71" s="224"/>
      <c r="F71" s="224"/>
      <c r="G71" s="224"/>
      <c r="H71" s="225"/>
      <c r="I71" s="220" t="s">
        <v>211</v>
      </c>
      <c r="J71" s="221"/>
      <c r="K71" s="221"/>
      <c r="L71" s="221"/>
      <c r="M71" s="221"/>
      <c r="N71" s="221"/>
      <c r="O71" s="222"/>
    </row>
    <row r="72" spans="2:15" ht="15.75" customHeight="1" thickBot="1" x14ac:dyDescent="0.25">
      <c r="B72" s="226"/>
      <c r="C72" s="227"/>
      <c r="D72" s="227"/>
      <c r="E72" s="227"/>
      <c r="F72" s="227"/>
      <c r="G72" s="227"/>
      <c r="H72" s="228"/>
      <c r="I72" s="217"/>
      <c r="J72" s="218"/>
      <c r="K72" s="218"/>
      <c r="L72" s="218"/>
      <c r="M72" s="218"/>
      <c r="N72" s="218"/>
      <c r="O72" s="219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9" zoomScaleNormal="100" zoomScaleSheetLayoutView="100" workbookViewId="0">
      <selection activeCell="Q20" sqref="Q2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4"/>
      <c r="C2" s="435"/>
      <c r="D2" s="435"/>
      <c r="E2" s="284" t="s">
        <v>175</v>
      </c>
      <c r="F2" s="285"/>
      <c r="G2" s="285"/>
      <c r="H2" s="285"/>
      <c r="I2" s="285"/>
      <c r="J2" s="285"/>
      <c r="K2" s="285"/>
      <c r="L2" s="285"/>
      <c r="M2" s="435"/>
      <c r="N2" s="435"/>
      <c r="O2" s="436"/>
    </row>
    <row r="3" spans="1:15" ht="15.75" thickBot="1" x14ac:dyDescent="0.3">
      <c r="A3" s="1"/>
      <c r="B3" s="437" t="s">
        <v>46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9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40" t="s">
        <v>47</v>
      </c>
      <c r="C5" s="441"/>
      <c r="D5" s="441"/>
      <c r="E5" s="441"/>
      <c r="F5" s="441"/>
      <c r="G5" s="442"/>
      <c r="H5" s="440" t="s">
        <v>48</v>
      </c>
      <c r="I5" s="441"/>
      <c r="J5" s="441"/>
      <c r="K5" s="441"/>
      <c r="L5" s="442"/>
      <c r="M5" s="247" t="s">
        <v>49</v>
      </c>
      <c r="N5" s="248"/>
      <c r="O5" s="249"/>
    </row>
    <row r="6" spans="1:15" ht="15.75" thickBot="1" x14ac:dyDescent="0.3">
      <c r="A6" s="1"/>
      <c r="B6" s="443"/>
      <c r="C6" s="444"/>
      <c r="D6" s="444"/>
      <c r="E6" s="444"/>
      <c r="F6" s="444"/>
      <c r="G6" s="445"/>
      <c r="H6" s="443"/>
      <c r="I6" s="444"/>
      <c r="J6" s="444"/>
      <c r="K6" s="444"/>
      <c r="L6" s="445"/>
      <c r="M6" s="171" t="s">
        <v>50</v>
      </c>
      <c r="N6" s="171" t="s">
        <v>51</v>
      </c>
      <c r="O6" s="172" t="s">
        <v>52</v>
      </c>
    </row>
    <row r="7" spans="1:15" ht="27.75" customHeight="1" x14ac:dyDescent="0.25">
      <c r="A7" s="1"/>
      <c r="B7" s="446" t="s">
        <v>212</v>
      </c>
      <c r="C7" s="447"/>
      <c r="D7" s="447"/>
      <c r="E7" s="447"/>
      <c r="F7" s="447"/>
      <c r="G7" s="448"/>
      <c r="H7" s="279" t="s">
        <v>213</v>
      </c>
      <c r="I7" s="280"/>
      <c r="J7" s="280"/>
      <c r="K7" s="280"/>
      <c r="L7" s="281"/>
      <c r="M7" s="19"/>
      <c r="N7" s="19"/>
      <c r="O7" s="19" t="s">
        <v>157</v>
      </c>
    </row>
    <row r="8" spans="1:15" ht="26.25" customHeight="1" x14ac:dyDescent="0.25">
      <c r="A8" s="1"/>
      <c r="B8" s="455" t="s">
        <v>214</v>
      </c>
      <c r="C8" s="456"/>
      <c r="D8" s="456"/>
      <c r="E8" s="456"/>
      <c r="F8" s="456"/>
      <c r="G8" s="457"/>
      <c r="H8" s="271" t="s">
        <v>215</v>
      </c>
      <c r="I8" s="272"/>
      <c r="J8" s="272"/>
      <c r="K8" s="272"/>
      <c r="L8" s="273"/>
      <c r="M8" s="20"/>
      <c r="N8" s="20"/>
      <c r="O8" s="20" t="s">
        <v>157</v>
      </c>
    </row>
    <row r="9" spans="1:15" ht="28.5" customHeight="1" x14ac:dyDescent="0.25">
      <c r="A9" s="1"/>
      <c r="B9" s="455" t="s">
        <v>216</v>
      </c>
      <c r="C9" s="456"/>
      <c r="D9" s="456"/>
      <c r="E9" s="456"/>
      <c r="F9" s="456"/>
      <c r="G9" s="457"/>
      <c r="H9" s="271" t="s">
        <v>217</v>
      </c>
      <c r="I9" s="272"/>
      <c r="J9" s="272"/>
      <c r="K9" s="272"/>
      <c r="L9" s="273"/>
      <c r="M9" s="20"/>
      <c r="N9" s="21"/>
      <c r="O9" s="20" t="s">
        <v>157</v>
      </c>
    </row>
    <row r="10" spans="1:15" ht="26.25" customHeight="1" thickBot="1" x14ac:dyDescent="0.3">
      <c r="A10" s="1"/>
      <c r="B10" s="458"/>
      <c r="C10" s="459"/>
      <c r="D10" s="459"/>
      <c r="E10" s="459"/>
      <c r="F10" s="459"/>
      <c r="G10" s="460"/>
      <c r="H10" s="461"/>
      <c r="I10" s="462"/>
      <c r="J10" s="462"/>
      <c r="K10" s="462"/>
      <c r="L10" s="463"/>
      <c r="M10" s="22"/>
      <c r="N10" s="23"/>
      <c r="O10" s="24"/>
    </row>
    <row r="11" spans="1:15" ht="18.75" customHeight="1" x14ac:dyDescent="0.25">
      <c r="A11" s="1"/>
      <c r="B11" s="449" t="s">
        <v>187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1"/>
    </row>
    <row r="12" spans="1:15" ht="21" hidden="1" customHeight="1" thickBot="1" x14ac:dyDescent="0.3">
      <c r="A12" s="1"/>
      <c r="B12" s="452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4"/>
    </row>
    <row r="13" spans="1:15" s="76" customFormat="1" ht="15.75" thickBot="1" x14ac:dyDescent="0.3">
      <c r="A13" s="1"/>
      <c r="B13" s="437" t="s">
        <v>53</v>
      </c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9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40" t="s">
        <v>47</v>
      </c>
      <c r="C15" s="441"/>
      <c r="D15" s="441"/>
      <c r="E15" s="441"/>
      <c r="F15" s="441"/>
      <c r="G15" s="442"/>
      <c r="H15" s="440" t="s">
        <v>48</v>
      </c>
      <c r="I15" s="441"/>
      <c r="J15" s="441"/>
      <c r="K15" s="441"/>
      <c r="L15" s="442"/>
      <c r="M15" s="247" t="s">
        <v>49</v>
      </c>
      <c r="N15" s="248"/>
      <c r="O15" s="249"/>
    </row>
    <row r="16" spans="1:15" ht="15.75" thickBot="1" x14ac:dyDescent="0.3">
      <c r="B16" s="443"/>
      <c r="C16" s="444"/>
      <c r="D16" s="444"/>
      <c r="E16" s="444"/>
      <c r="F16" s="444"/>
      <c r="G16" s="445"/>
      <c r="H16" s="443"/>
      <c r="I16" s="444"/>
      <c r="J16" s="444"/>
      <c r="K16" s="444"/>
      <c r="L16" s="445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446" t="s">
        <v>218</v>
      </c>
      <c r="C17" s="447"/>
      <c r="D17" s="447"/>
      <c r="E17" s="447"/>
      <c r="F17" s="447"/>
      <c r="G17" s="448"/>
      <c r="H17" s="279" t="s">
        <v>219</v>
      </c>
      <c r="I17" s="280"/>
      <c r="J17" s="280"/>
      <c r="K17" s="280"/>
      <c r="L17" s="281"/>
      <c r="M17" s="19"/>
      <c r="N17" s="21"/>
      <c r="O17" s="26" t="s">
        <v>157</v>
      </c>
    </row>
    <row r="18" spans="2:15" ht="26.25" customHeight="1" x14ac:dyDescent="0.25">
      <c r="B18" s="455" t="s">
        <v>220</v>
      </c>
      <c r="C18" s="456"/>
      <c r="D18" s="456"/>
      <c r="E18" s="456"/>
      <c r="F18" s="456"/>
      <c r="G18" s="457"/>
      <c r="H18" s="271" t="s">
        <v>221</v>
      </c>
      <c r="I18" s="272"/>
      <c r="J18" s="272"/>
      <c r="K18" s="272"/>
      <c r="L18" s="273"/>
      <c r="M18" s="21"/>
      <c r="N18" s="27"/>
      <c r="O18" s="27" t="s">
        <v>157</v>
      </c>
    </row>
    <row r="19" spans="2:15" ht="28.5" customHeight="1" x14ac:dyDescent="0.25">
      <c r="B19" s="455"/>
      <c r="C19" s="456"/>
      <c r="D19" s="456"/>
      <c r="E19" s="456"/>
      <c r="F19" s="456"/>
      <c r="G19" s="457"/>
      <c r="H19" s="271"/>
      <c r="I19" s="272"/>
      <c r="J19" s="272"/>
      <c r="K19" s="272"/>
      <c r="L19" s="273"/>
      <c r="M19" s="27"/>
      <c r="N19" s="27"/>
      <c r="O19" s="27"/>
    </row>
    <row r="20" spans="2:15" ht="27.75" customHeight="1" thickBot="1" x14ac:dyDescent="0.3">
      <c r="B20" s="458"/>
      <c r="C20" s="459"/>
      <c r="D20" s="459"/>
      <c r="E20" s="459"/>
      <c r="F20" s="459"/>
      <c r="G20" s="460"/>
      <c r="H20" s="461"/>
      <c r="I20" s="462"/>
      <c r="J20" s="462"/>
      <c r="K20" s="462"/>
      <c r="L20" s="463"/>
      <c r="M20" s="23"/>
      <c r="N20" s="23"/>
      <c r="O20" s="23"/>
    </row>
    <row r="21" spans="2:15" ht="19.5" customHeight="1" x14ac:dyDescent="0.25">
      <c r="B21" s="449" t="s">
        <v>188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1"/>
    </row>
    <row r="22" spans="2:15" hidden="1" x14ac:dyDescent="0.25">
      <c r="B22" s="464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6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37" t="s">
        <v>54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9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67" t="s">
        <v>55</v>
      </c>
      <c r="C26" s="468"/>
      <c r="D26" s="468"/>
      <c r="E26" s="468"/>
      <c r="F26" s="468"/>
      <c r="G26" s="469"/>
      <c r="H26" s="467" t="s">
        <v>56</v>
      </c>
      <c r="I26" s="468"/>
      <c r="J26" s="469"/>
      <c r="K26" s="467" t="s">
        <v>57</v>
      </c>
      <c r="L26" s="468"/>
      <c r="M26" s="468"/>
      <c r="N26" s="468"/>
      <c r="O26" s="469"/>
    </row>
    <row r="27" spans="2:15" ht="15.75" thickBot="1" x14ac:dyDescent="0.3">
      <c r="B27" s="416" t="s">
        <v>58</v>
      </c>
      <c r="C27" s="417"/>
      <c r="D27" s="417"/>
      <c r="E27" s="417"/>
      <c r="F27" s="417"/>
      <c r="G27" s="418"/>
      <c r="H27" s="232"/>
      <c r="I27" s="233"/>
      <c r="J27" s="234"/>
      <c r="K27" s="232"/>
      <c r="L27" s="233"/>
      <c r="M27" s="233"/>
      <c r="N27" s="233"/>
      <c r="O27" s="234"/>
    </row>
    <row r="28" spans="2:15" ht="25.5" customHeight="1" x14ac:dyDescent="0.25">
      <c r="B28" s="470" t="str">
        <f>'Descripcion 1'!I55</f>
        <v>Plan de Desarrollo, Programación Anual de Políticas Públicas</v>
      </c>
      <c r="C28" s="471"/>
      <c r="D28" s="471"/>
      <c r="E28" s="471"/>
      <c r="F28" s="471"/>
      <c r="G28" s="472"/>
      <c r="H28" s="422" t="s">
        <v>157</v>
      </c>
      <c r="I28" s="423"/>
      <c r="J28" s="424"/>
      <c r="K28" s="422"/>
      <c r="L28" s="423"/>
      <c r="M28" s="423"/>
      <c r="N28" s="423"/>
      <c r="O28" s="424"/>
    </row>
    <row r="29" spans="2:15" x14ac:dyDescent="0.25">
      <c r="B29" s="256">
        <f>'Descripcion 1'!I56</f>
        <v>0</v>
      </c>
      <c r="C29" s="257"/>
      <c r="D29" s="257"/>
      <c r="E29" s="257"/>
      <c r="F29" s="257"/>
      <c r="G29" s="258"/>
      <c r="H29" s="403"/>
      <c r="I29" s="404"/>
      <c r="J29" s="405"/>
      <c r="K29" s="403"/>
      <c r="L29" s="404"/>
      <c r="M29" s="404"/>
      <c r="N29" s="404"/>
      <c r="O29" s="405"/>
    </row>
    <row r="30" spans="2:15" x14ac:dyDescent="0.25">
      <c r="B30" s="256">
        <f>'Descripcion 1'!I57</f>
        <v>0</v>
      </c>
      <c r="C30" s="257"/>
      <c r="D30" s="257"/>
      <c r="E30" s="257"/>
      <c r="F30" s="257"/>
      <c r="G30" s="258"/>
      <c r="H30" s="403"/>
      <c r="I30" s="404"/>
      <c r="J30" s="405"/>
      <c r="K30" s="403"/>
      <c r="L30" s="404"/>
      <c r="M30" s="404"/>
      <c r="N30" s="404"/>
      <c r="O30" s="405"/>
    </row>
    <row r="31" spans="2:15" x14ac:dyDescent="0.25">
      <c r="B31" s="256">
        <f>'Descripcion 1'!I58</f>
        <v>0</v>
      </c>
      <c r="C31" s="257"/>
      <c r="D31" s="257"/>
      <c r="E31" s="257"/>
      <c r="F31" s="257"/>
      <c r="G31" s="258"/>
      <c r="H31" s="403"/>
      <c r="I31" s="404"/>
      <c r="J31" s="405"/>
      <c r="K31" s="403"/>
      <c r="L31" s="404"/>
      <c r="M31" s="404"/>
      <c r="N31" s="404"/>
      <c r="O31" s="405"/>
    </row>
    <row r="32" spans="2:15" x14ac:dyDescent="0.25">
      <c r="B32" s="425">
        <f>'Descripcion 1'!I59</f>
        <v>0</v>
      </c>
      <c r="C32" s="426"/>
      <c r="D32" s="426"/>
      <c r="E32" s="426"/>
      <c r="F32" s="426"/>
      <c r="G32" s="427"/>
      <c r="H32" s="431"/>
      <c r="I32" s="432"/>
      <c r="J32" s="433"/>
      <c r="K32" s="431"/>
      <c r="L32" s="432"/>
      <c r="M32" s="432"/>
      <c r="N32" s="432"/>
      <c r="O32" s="433"/>
    </row>
    <row r="33" spans="2:15" x14ac:dyDescent="0.25">
      <c r="B33" s="256">
        <f>'Descripcion 1'!I60</f>
        <v>0</v>
      </c>
      <c r="C33" s="257"/>
      <c r="D33" s="257"/>
      <c r="E33" s="257"/>
      <c r="F33" s="257"/>
      <c r="G33" s="258"/>
      <c r="H33" s="403"/>
      <c r="I33" s="404"/>
      <c r="J33" s="405"/>
      <c r="K33" s="403"/>
      <c r="L33" s="404"/>
      <c r="M33" s="404"/>
      <c r="N33" s="404"/>
      <c r="O33" s="405"/>
    </row>
    <row r="34" spans="2:15" ht="15.75" thickBot="1" x14ac:dyDescent="0.3">
      <c r="B34" s="256">
        <f>'Descripcion 1'!I61</f>
        <v>0</v>
      </c>
      <c r="C34" s="257"/>
      <c r="D34" s="257"/>
      <c r="E34" s="257"/>
      <c r="F34" s="257"/>
      <c r="G34" s="258"/>
      <c r="H34" s="403"/>
      <c r="I34" s="404"/>
      <c r="J34" s="405"/>
      <c r="K34" s="403"/>
      <c r="L34" s="404"/>
      <c r="M34" s="404"/>
      <c r="N34" s="404"/>
      <c r="O34" s="405"/>
    </row>
    <row r="35" spans="2:15" ht="15.75" thickBot="1" x14ac:dyDescent="0.3">
      <c r="B35" s="416" t="s">
        <v>59</v>
      </c>
      <c r="C35" s="417"/>
      <c r="D35" s="417"/>
      <c r="E35" s="417"/>
      <c r="F35" s="417"/>
      <c r="G35" s="418"/>
      <c r="H35" s="419"/>
      <c r="I35" s="420"/>
      <c r="J35" s="421"/>
      <c r="K35" s="419"/>
      <c r="L35" s="420"/>
      <c r="M35" s="420"/>
      <c r="N35" s="420"/>
      <c r="O35" s="421"/>
    </row>
    <row r="36" spans="2:15" ht="15.75" thickBot="1" x14ac:dyDescent="0.3">
      <c r="B36" s="428" t="str">
        <f>'Descripcion 1'!I66</f>
        <v>Ciencias Sociales, afines</v>
      </c>
      <c r="C36" s="429"/>
      <c r="D36" s="429"/>
      <c r="E36" s="429"/>
      <c r="F36" s="429"/>
      <c r="G36" s="430"/>
      <c r="H36" s="382" t="s">
        <v>157</v>
      </c>
      <c r="I36" s="383"/>
      <c r="J36" s="384"/>
      <c r="K36" s="382"/>
      <c r="L36" s="383"/>
      <c r="M36" s="383"/>
      <c r="N36" s="383"/>
      <c r="O36" s="384"/>
    </row>
    <row r="37" spans="2:15" ht="15.75" thickBot="1" x14ac:dyDescent="0.3">
      <c r="B37" s="416" t="s">
        <v>60</v>
      </c>
      <c r="C37" s="417"/>
      <c r="D37" s="417"/>
      <c r="E37" s="417"/>
      <c r="F37" s="417"/>
      <c r="G37" s="418"/>
      <c r="H37" s="419"/>
      <c r="I37" s="420"/>
      <c r="J37" s="421"/>
      <c r="K37" s="419"/>
      <c r="L37" s="420"/>
      <c r="M37" s="420"/>
      <c r="N37" s="420"/>
      <c r="O37" s="421"/>
    </row>
    <row r="38" spans="2:15" ht="15.75" thickBot="1" x14ac:dyDescent="0.3">
      <c r="B38" s="428" t="str">
        <f>'Descripcion 1'!I71</f>
        <v>Ciencias Sociales, afines</v>
      </c>
      <c r="C38" s="429"/>
      <c r="D38" s="429"/>
      <c r="E38" s="429"/>
      <c r="F38" s="429"/>
      <c r="G38" s="430"/>
      <c r="H38" s="382" t="s">
        <v>157</v>
      </c>
      <c r="I38" s="383"/>
      <c r="J38" s="384"/>
      <c r="K38" s="382"/>
      <c r="L38" s="383"/>
      <c r="M38" s="383"/>
      <c r="N38" s="383"/>
      <c r="O38" s="384"/>
    </row>
    <row r="39" spans="2:15" ht="15.75" thickBot="1" x14ac:dyDescent="0.3">
      <c r="B39" s="379">
        <f>'Descripcion 1'!I72</f>
        <v>0</v>
      </c>
      <c r="C39" s="380"/>
      <c r="D39" s="380"/>
      <c r="E39" s="380"/>
      <c r="F39" s="380"/>
      <c r="G39" s="381"/>
      <c r="H39" s="147"/>
      <c r="I39" s="148"/>
      <c r="J39" s="149"/>
      <c r="K39" s="382"/>
      <c r="L39" s="383"/>
      <c r="M39" s="383"/>
      <c r="N39" s="383"/>
      <c r="O39" s="384"/>
    </row>
    <row r="40" spans="2:15" ht="15.75" thickBot="1" x14ac:dyDescent="0.3">
      <c r="B40" s="416" t="s">
        <v>61</v>
      </c>
      <c r="C40" s="417"/>
      <c r="D40" s="417"/>
      <c r="E40" s="417"/>
      <c r="F40" s="417"/>
      <c r="G40" s="418"/>
      <c r="H40" s="419"/>
      <c r="I40" s="420"/>
      <c r="J40" s="421"/>
      <c r="K40" s="419"/>
      <c r="L40" s="420"/>
      <c r="M40" s="420"/>
      <c r="N40" s="420"/>
      <c r="O40" s="421"/>
    </row>
    <row r="41" spans="2:15" x14ac:dyDescent="0.25">
      <c r="B41" s="259" t="str">
        <f>B7</f>
        <v>Pensamiento estratégico</v>
      </c>
      <c r="C41" s="260"/>
      <c r="D41" s="260"/>
      <c r="E41" s="260"/>
      <c r="F41" s="260"/>
      <c r="G41" s="261"/>
      <c r="H41" s="422" t="s">
        <v>157</v>
      </c>
      <c r="I41" s="423"/>
      <c r="J41" s="424"/>
      <c r="K41" s="422"/>
      <c r="L41" s="423"/>
      <c r="M41" s="423"/>
      <c r="N41" s="423"/>
      <c r="O41" s="424"/>
    </row>
    <row r="42" spans="2:15" x14ac:dyDescent="0.25">
      <c r="B42" s="256" t="str">
        <f t="shared" ref="B42:B44" si="0">B8</f>
        <v>Pensamiento conceptual</v>
      </c>
      <c r="C42" s="257"/>
      <c r="D42" s="257"/>
      <c r="E42" s="257"/>
      <c r="F42" s="257"/>
      <c r="G42" s="258"/>
      <c r="H42" s="403" t="s">
        <v>157</v>
      </c>
      <c r="I42" s="404"/>
      <c r="J42" s="405"/>
      <c r="K42" s="403"/>
      <c r="L42" s="404"/>
      <c r="M42" s="404"/>
      <c r="N42" s="404"/>
      <c r="O42" s="405"/>
    </row>
    <row r="43" spans="2:15" x14ac:dyDescent="0.25">
      <c r="B43" s="256" t="str">
        <f t="shared" si="0"/>
        <v>Identificación de problemas</v>
      </c>
      <c r="C43" s="257"/>
      <c r="D43" s="257"/>
      <c r="E43" s="257"/>
      <c r="F43" s="257"/>
      <c r="G43" s="258"/>
      <c r="H43" s="403" t="s">
        <v>157</v>
      </c>
      <c r="I43" s="404"/>
      <c r="J43" s="405"/>
      <c r="K43" s="403"/>
      <c r="L43" s="404"/>
      <c r="M43" s="404"/>
      <c r="N43" s="404"/>
      <c r="O43" s="405"/>
    </row>
    <row r="44" spans="2:15" ht="15.75" thickBot="1" x14ac:dyDescent="0.3">
      <c r="B44" s="425">
        <f t="shared" si="0"/>
        <v>0</v>
      </c>
      <c r="C44" s="426"/>
      <c r="D44" s="426"/>
      <c r="E44" s="426"/>
      <c r="F44" s="426"/>
      <c r="G44" s="427"/>
      <c r="H44" s="403"/>
      <c r="I44" s="404"/>
      <c r="J44" s="405"/>
      <c r="K44" s="403"/>
      <c r="L44" s="404"/>
      <c r="M44" s="404"/>
      <c r="N44" s="404"/>
      <c r="O44" s="405"/>
    </row>
    <row r="45" spans="2:15" ht="15.75" thickBot="1" x14ac:dyDescent="0.3">
      <c r="B45" s="416" t="s">
        <v>62</v>
      </c>
      <c r="C45" s="417"/>
      <c r="D45" s="417"/>
      <c r="E45" s="417"/>
      <c r="F45" s="417"/>
      <c r="G45" s="418"/>
      <c r="H45" s="419"/>
      <c r="I45" s="420"/>
      <c r="J45" s="421"/>
      <c r="K45" s="419"/>
      <c r="L45" s="420"/>
      <c r="M45" s="420"/>
      <c r="N45" s="420"/>
      <c r="O45" s="421"/>
    </row>
    <row r="46" spans="2:15" x14ac:dyDescent="0.25">
      <c r="B46" s="259" t="str">
        <f>B17</f>
        <v>Orientación a los resultados</v>
      </c>
      <c r="C46" s="260"/>
      <c r="D46" s="260"/>
      <c r="E46" s="260"/>
      <c r="F46" s="260"/>
      <c r="G46" s="261"/>
      <c r="H46" s="422" t="s">
        <v>157</v>
      </c>
      <c r="I46" s="423"/>
      <c r="J46" s="424"/>
      <c r="K46" s="422"/>
      <c r="L46" s="423"/>
      <c r="M46" s="423"/>
      <c r="N46" s="423"/>
      <c r="O46" s="424"/>
    </row>
    <row r="47" spans="2:15" x14ac:dyDescent="0.25">
      <c r="B47" s="256" t="str">
        <f t="shared" ref="B47:B49" si="1">B18</f>
        <v>Iniciativa</v>
      </c>
      <c r="C47" s="257"/>
      <c r="D47" s="257"/>
      <c r="E47" s="257"/>
      <c r="F47" s="257"/>
      <c r="G47" s="258"/>
      <c r="H47" s="403" t="s">
        <v>157</v>
      </c>
      <c r="I47" s="404"/>
      <c r="J47" s="405"/>
      <c r="K47" s="403"/>
      <c r="L47" s="404"/>
      <c r="M47" s="404"/>
      <c r="N47" s="404"/>
      <c r="O47" s="405"/>
    </row>
    <row r="48" spans="2:15" x14ac:dyDescent="0.25">
      <c r="B48" s="256">
        <f t="shared" si="1"/>
        <v>0</v>
      </c>
      <c r="C48" s="257"/>
      <c r="D48" s="257"/>
      <c r="E48" s="257"/>
      <c r="F48" s="257"/>
      <c r="G48" s="258"/>
      <c r="H48" s="403"/>
      <c r="I48" s="404"/>
      <c r="J48" s="405"/>
      <c r="K48" s="403"/>
      <c r="L48" s="404"/>
      <c r="M48" s="404"/>
      <c r="N48" s="404"/>
      <c r="O48" s="405"/>
    </row>
    <row r="49" spans="2:15" x14ac:dyDescent="0.25">
      <c r="B49" s="256">
        <f t="shared" si="1"/>
        <v>0</v>
      </c>
      <c r="C49" s="257"/>
      <c r="D49" s="257"/>
      <c r="E49" s="257"/>
      <c r="F49" s="257"/>
      <c r="G49" s="258"/>
      <c r="H49" s="403"/>
      <c r="I49" s="404"/>
      <c r="J49" s="405"/>
      <c r="K49" s="403"/>
      <c r="L49" s="404"/>
      <c r="M49" s="404"/>
      <c r="N49" s="404"/>
      <c r="O49" s="405"/>
    </row>
    <row r="50" spans="2:15" x14ac:dyDescent="0.25">
      <c r="B50" s="406" t="s">
        <v>63</v>
      </c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8"/>
    </row>
    <row r="51" spans="2:15" ht="15.75" thickBot="1" x14ac:dyDescent="0.3">
      <c r="B51" s="409" t="s">
        <v>64</v>
      </c>
      <c r="C51" s="410"/>
      <c r="D51" s="410"/>
      <c r="E51" s="410"/>
      <c r="F51" s="410"/>
      <c r="G51" s="411"/>
      <c r="H51" s="412" t="s">
        <v>65</v>
      </c>
      <c r="I51" s="411"/>
      <c r="J51" s="413" t="s">
        <v>66</v>
      </c>
      <c r="K51" s="414"/>
      <c r="L51" s="414"/>
      <c r="M51" s="414"/>
      <c r="N51" s="414"/>
      <c r="O51" s="415"/>
    </row>
    <row r="52" spans="2:15" ht="15.75" thickBot="1" x14ac:dyDescent="0.3">
      <c r="B52" s="396" t="s">
        <v>67</v>
      </c>
      <c r="C52" s="398" t="s">
        <v>68</v>
      </c>
      <c r="D52" s="400" t="s">
        <v>69</v>
      </c>
      <c r="E52" s="401"/>
      <c r="F52" s="401"/>
      <c r="G52" s="402"/>
      <c r="H52" s="396" t="s">
        <v>70</v>
      </c>
      <c r="I52" s="396" t="s">
        <v>71</v>
      </c>
      <c r="J52" s="385" t="s">
        <v>72</v>
      </c>
      <c r="K52" s="386"/>
      <c r="L52" s="385" t="s">
        <v>73</v>
      </c>
      <c r="M52" s="389"/>
      <c r="N52" s="389"/>
      <c r="O52" s="386"/>
    </row>
    <row r="53" spans="2:15" ht="23.25" customHeight="1" thickBot="1" x14ac:dyDescent="0.3">
      <c r="B53" s="397"/>
      <c r="C53" s="399"/>
      <c r="D53" s="391" t="s">
        <v>74</v>
      </c>
      <c r="E53" s="392"/>
      <c r="F53" s="391" t="s">
        <v>75</v>
      </c>
      <c r="G53" s="392"/>
      <c r="H53" s="397"/>
      <c r="I53" s="397"/>
      <c r="J53" s="387"/>
      <c r="K53" s="388"/>
      <c r="L53" s="387"/>
      <c r="M53" s="390"/>
      <c r="N53" s="390"/>
      <c r="O53" s="388"/>
    </row>
    <row r="54" spans="2:15" ht="15.75" thickBot="1" x14ac:dyDescent="0.3">
      <c r="B54" s="28">
        <f>'Base de Datos'!H24</f>
        <v>140</v>
      </c>
      <c r="C54" s="29">
        <f>'Base de Datos'!G25</f>
        <v>70</v>
      </c>
      <c r="D54" s="393">
        <f>'Base de Datos'!G26</f>
        <v>80</v>
      </c>
      <c r="E54" s="394"/>
      <c r="F54" s="393">
        <f>'Base de Datos'!G27</f>
        <v>80</v>
      </c>
      <c r="G54" s="394"/>
      <c r="H54" s="28">
        <f>'Base de Datos'!G28</f>
        <v>80</v>
      </c>
      <c r="I54" s="28">
        <f>'Base de Datos'!G29</f>
        <v>80</v>
      </c>
      <c r="J54" s="393">
        <f>'Base de Datos'!G30</f>
        <v>100</v>
      </c>
      <c r="K54" s="394"/>
      <c r="L54" s="393">
        <f>'Base de Datos'!G31</f>
        <v>80</v>
      </c>
      <c r="M54" s="395"/>
      <c r="N54" s="395"/>
      <c r="O54" s="394"/>
    </row>
    <row r="55" spans="2:15" ht="15.75" hidden="1" thickBot="1" x14ac:dyDescent="0.3">
      <c r="B55" s="90"/>
      <c r="C55" s="74"/>
      <c r="D55" s="74"/>
      <c r="E55" s="74"/>
      <c r="F55" s="74"/>
      <c r="G55" s="374"/>
      <c r="H55" s="374"/>
      <c r="I55" s="374"/>
      <c r="J55" s="374"/>
      <c r="K55" s="374"/>
      <c r="L55" s="374"/>
      <c r="M55" s="374"/>
      <c r="N55" s="374"/>
      <c r="O55" s="375"/>
    </row>
    <row r="56" spans="2:15" ht="15.75" thickBot="1" x14ac:dyDescent="0.3">
      <c r="B56" s="376" t="s">
        <v>76</v>
      </c>
      <c r="C56" s="377"/>
      <c r="D56" s="377"/>
      <c r="E56" s="377"/>
      <c r="F56" s="378"/>
      <c r="G56" s="376" t="s">
        <v>77</v>
      </c>
      <c r="H56" s="377"/>
      <c r="I56" s="378"/>
      <c r="J56" s="376" t="s">
        <v>78</v>
      </c>
      <c r="K56" s="377"/>
      <c r="L56" s="377"/>
      <c r="M56" s="377"/>
      <c r="N56" s="377"/>
      <c r="O56" s="378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15" zoomScaleNormal="100" workbookViewId="0">
      <selection activeCell="U34" sqref="U3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7"/>
      <c r="C2" s="475"/>
      <c r="D2" s="473" t="s">
        <v>143</v>
      </c>
      <c r="E2" s="474"/>
      <c r="F2" s="474"/>
      <c r="G2" s="474"/>
      <c r="H2" s="474"/>
      <c r="I2" s="474"/>
      <c r="J2" s="474"/>
      <c r="K2" s="474"/>
      <c r="L2" s="474"/>
      <c r="M2" s="474"/>
      <c r="N2" s="475"/>
      <c r="O2" s="475"/>
      <c r="P2" s="475"/>
      <c r="Q2" s="476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79" t="s">
        <v>82</v>
      </c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79" t="s">
        <v>83</v>
      </c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80" t="s">
        <v>84</v>
      </c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93" t="s">
        <v>85</v>
      </c>
      <c r="C8" s="494"/>
      <c r="D8" s="481" t="str">
        <f>'Descripcion 1'!C8</f>
        <v>Gobierno Autónomo Descentralizado de la Provincia del Carchi</v>
      </c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93" t="s">
        <v>86</v>
      </c>
      <c r="C9" s="494"/>
      <c r="D9" s="482" t="str">
        <f>'Descripcion 1'!J8</f>
        <v>Dirección de Desarrollo Social</v>
      </c>
      <c r="E9" s="482"/>
      <c r="F9" s="482"/>
      <c r="G9" s="482"/>
      <c r="H9" s="482"/>
      <c r="I9" s="482"/>
      <c r="J9" s="482"/>
      <c r="K9" s="482"/>
      <c r="L9" s="483"/>
      <c r="M9" s="482"/>
      <c r="N9" s="482"/>
      <c r="O9" s="482"/>
      <c r="P9" s="482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95" t="s">
        <v>87</v>
      </c>
      <c r="C10" s="496"/>
      <c r="D10" s="484" t="str">
        <f>+'Descripcion 1'!C9</f>
        <v>Promotor Social 1</v>
      </c>
      <c r="E10" s="485"/>
      <c r="F10" s="485"/>
      <c r="G10" s="485"/>
      <c r="H10" s="485"/>
      <c r="I10" s="485"/>
      <c r="J10" s="485"/>
      <c r="K10" s="486"/>
      <c r="L10" s="178" t="s">
        <v>4</v>
      </c>
      <c r="M10" s="487" t="str">
        <f>+'Descripcion 1'!J9</f>
        <v>084</v>
      </c>
      <c r="N10" s="487"/>
      <c r="O10" s="487"/>
      <c r="P10" s="487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89" t="s">
        <v>88</v>
      </c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97" t="s">
        <v>89</v>
      </c>
      <c r="C13" s="498"/>
      <c r="D13" s="498"/>
      <c r="E13" s="498"/>
      <c r="F13" s="498"/>
      <c r="G13" s="498"/>
      <c r="H13" s="498"/>
      <c r="I13" s="499"/>
      <c r="J13" s="500" t="s">
        <v>90</v>
      </c>
      <c r="K13" s="498"/>
      <c r="L13" s="498"/>
      <c r="M13" s="498"/>
      <c r="N13" s="498"/>
      <c r="O13" s="498"/>
      <c r="P13" s="498"/>
      <c r="Q13" s="501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 t="s">
        <v>157</v>
      </c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/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/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90" t="s">
        <v>111</v>
      </c>
      <c r="C27" s="491"/>
      <c r="D27" s="491"/>
      <c r="E27" s="491"/>
      <c r="F27" s="491"/>
      <c r="G27" s="491"/>
      <c r="H27" s="491"/>
      <c r="I27" s="491"/>
      <c r="J27" s="491" t="s">
        <v>112</v>
      </c>
      <c r="K27" s="491"/>
      <c r="L27" s="491"/>
      <c r="M27" s="491"/>
      <c r="N27" s="491"/>
      <c r="O27" s="491"/>
      <c r="P27" s="491"/>
      <c r="Q27" s="492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 t="s">
        <v>157</v>
      </c>
      <c r="H30" s="43"/>
      <c r="I30" s="44"/>
      <c r="J30" s="38"/>
      <c r="K30" s="38"/>
      <c r="L30" s="43"/>
      <c r="M30" s="43"/>
      <c r="N30" s="43"/>
      <c r="O30" s="43" t="s">
        <v>157</v>
      </c>
      <c r="P30" s="43"/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89" t="s">
        <v>113</v>
      </c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90" t="s">
        <v>114</v>
      </c>
      <c r="C34" s="491"/>
      <c r="D34" s="491"/>
      <c r="E34" s="491"/>
      <c r="F34" s="491"/>
      <c r="G34" s="491"/>
      <c r="H34" s="491"/>
      <c r="I34" s="491"/>
      <c r="J34" s="491" t="s">
        <v>115</v>
      </c>
      <c r="K34" s="491"/>
      <c r="L34" s="491"/>
      <c r="M34" s="491"/>
      <c r="N34" s="491"/>
      <c r="O34" s="491"/>
      <c r="P34" s="491"/>
      <c r="Q34" s="492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 t="s">
        <v>157</v>
      </c>
      <c r="H36" s="43"/>
      <c r="I36" s="41"/>
      <c r="J36" s="38"/>
      <c r="K36" s="38"/>
      <c r="L36" s="43"/>
      <c r="M36" s="43"/>
      <c r="N36" s="43"/>
      <c r="O36" s="43" t="s">
        <v>157</v>
      </c>
      <c r="P36" s="43"/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88" t="s">
        <v>116</v>
      </c>
      <c r="D39" s="488"/>
      <c r="E39" s="488"/>
      <c r="F39" s="488"/>
      <c r="G39" s="488"/>
      <c r="H39" s="488"/>
      <c r="I39" s="488"/>
      <c r="J39" s="489"/>
      <c r="K39" s="489"/>
      <c r="L39" s="489"/>
      <c r="M39" s="489"/>
      <c r="N39" s="489"/>
      <c r="O39" s="489"/>
      <c r="P39" s="489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90" t="s">
        <v>117</v>
      </c>
      <c r="C40" s="491"/>
      <c r="D40" s="491"/>
      <c r="E40" s="491"/>
      <c r="F40" s="491"/>
      <c r="G40" s="491"/>
      <c r="H40" s="491"/>
      <c r="I40" s="491"/>
      <c r="J40" s="491" t="s">
        <v>118</v>
      </c>
      <c r="K40" s="491"/>
      <c r="L40" s="491"/>
      <c r="M40" s="491"/>
      <c r="N40" s="491"/>
      <c r="O40" s="491"/>
      <c r="P40" s="491"/>
      <c r="Q40" s="492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 t="s">
        <v>157</v>
      </c>
      <c r="P43" s="43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 t="s">
        <v>230</v>
      </c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/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31" zoomScaleNormal="100" workbookViewId="0">
      <selection activeCell="T63" sqref="T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7"/>
      <c r="C2" s="475"/>
      <c r="D2" s="473" t="s">
        <v>186</v>
      </c>
      <c r="E2" s="474"/>
      <c r="F2" s="474"/>
      <c r="G2" s="474"/>
      <c r="H2" s="474"/>
      <c r="I2" s="474"/>
      <c r="J2" s="474"/>
      <c r="K2" s="474"/>
      <c r="L2" s="474"/>
      <c r="M2" s="474"/>
      <c r="N2" s="475"/>
      <c r="O2" s="475"/>
      <c r="P2" s="475"/>
      <c r="Q2" s="476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89" t="str">
        <f>+'Valoración Datos'!C7:P7</f>
        <v>1. IDENTIFICACIÓN GENERAL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93" t="str">
        <f>+'Valoración Datos'!B8:C8</f>
        <v>INSTITUCIÓN:</v>
      </c>
      <c r="C5" s="494"/>
      <c r="D5" s="505" t="str">
        <f>+'Valoración Datos'!D8</f>
        <v>Gobierno Autónomo Descentralizado de la Provincia del Carchi</v>
      </c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93" t="str">
        <f>+'Valoración Datos'!B9:C9</f>
        <v>UNIDAD O PROCESO:</v>
      </c>
      <c r="C6" s="494"/>
      <c r="D6" s="506" t="str">
        <f>+'Valoración Datos'!D9</f>
        <v>Dirección de Desarrollo Social</v>
      </c>
      <c r="E6" s="506"/>
      <c r="F6" s="506"/>
      <c r="G6" s="506"/>
      <c r="H6" s="506"/>
      <c r="I6" s="506"/>
      <c r="J6" s="506"/>
      <c r="K6" s="506"/>
      <c r="L6" s="507"/>
      <c r="M6" s="506"/>
      <c r="N6" s="506"/>
      <c r="O6" s="506"/>
      <c r="P6" s="506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02" t="str">
        <f>+'Valoración Datos'!B10:C10</f>
        <v>PUESTO ESPECÍFICO:</v>
      </c>
      <c r="C7" s="503"/>
      <c r="D7" s="484" t="str">
        <f>+'Valoración Datos'!D10</f>
        <v>Promotor Social 1</v>
      </c>
      <c r="E7" s="485"/>
      <c r="F7" s="485"/>
      <c r="G7" s="485"/>
      <c r="H7" s="485"/>
      <c r="I7" s="485"/>
      <c r="J7" s="485"/>
      <c r="K7" s="486"/>
      <c r="L7" s="178" t="s">
        <v>4</v>
      </c>
      <c r="M7" s="504" t="str">
        <f>+'Valoración Datos'!M10</f>
        <v>084</v>
      </c>
      <c r="N7" s="504"/>
      <c r="O7" s="504"/>
      <c r="P7" s="504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89" t="str">
        <f>+'Valoración Datos'!C12:P12</f>
        <v>2. PERFIL DE COMPETENCIAS DEL PUESTO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 t="str">
        <f>+'Valoración Datos'!P21</f>
        <v>x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>
        <f>+'Valoración Datos'!H24</f>
        <v>0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>
        <f>+'Valoración Datos'!P25</f>
        <v>0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 t="str">
        <f>+'Valoración Datos'!G30</f>
        <v>x</v>
      </c>
      <c r="G30" s="38"/>
      <c r="H30" s="181">
        <v>80</v>
      </c>
      <c r="I30" s="41"/>
      <c r="J30" s="38"/>
      <c r="K30" s="38"/>
      <c r="L30" s="51">
        <v>4</v>
      </c>
      <c r="M30" s="38"/>
      <c r="N30" s="63" t="str">
        <f>+'Valoración Datos'!O30</f>
        <v>x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>
        <f>+'Valoración Datos'!H30</f>
        <v>0</v>
      </c>
      <c r="G31" s="38"/>
      <c r="H31" s="181">
        <v>100</v>
      </c>
      <c r="I31" s="41"/>
      <c r="J31" s="38"/>
      <c r="K31" s="38"/>
      <c r="L31" s="51">
        <v>5</v>
      </c>
      <c r="M31" s="38"/>
      <c r="N31" s="64">
        <f>+'Valoración Datos'!P30</f>
        <v>0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89" t="str">
        <f>+'Valoración Datos'!C33:P33</f>
        <v>3. COMPLEJIDAD DEL PUESTO</v>
      </c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 t="str">
        <f>+'Valoración Datos'!G36</f>
        <v>x</v>
      </c>
      <c r="G40" s="38"/>
      <c r="H40" s="181">
        <v>80</v>
      </c>
      <c r="I40" s="41"/>
      <c r="J40" s="38"/>
      <c r="K40" s="38"/>
      <c r="L40" s="51">
        <v>4</v>
      </c>
      <c r="M40" s="38"/>
      <c r="N40" s="63" t="str">
        <f>+'Valoración Datos'!$O36</f>
        <v>x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>
        <f>+'Valoración Datos'!H36</f>
        <v>0</v>
      </c>
      <c r="G41" s="38"/>
      <c r="H41" s="181">
        <v>100</v>
      </c>
      <c r="I41" s="41"/>
      <c r="J41" s="38"/>
      <c r="K41" s="38"/>
      <c r="L41" s="51">
        <v>5</v>
      </c>
      <c r="M41" s="38"/>
      <c r="N41" s="64">
        <f>+'Valoración Datos'!$P36</f>
        <v>0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89" t="str">
        <f>+'Valoración Datos'!C39:P39</f>
        <v>4. RESPONSABILIDAD</v>
      </c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 t="str">
        <f>+'Valoración Datos'!$O$43</f>
        <v>x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>
        <f>+'Valoración Datos'!$P$43</f>
        <v>0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 t="str">
        <f>+'Valoración Datos'!H47</f>
        <v>X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>
        <f>+'Valoración Datos'!H52</f>
        <v>0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89" t="s">
        <v>129</v>
      </c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89"/>
      <c r="O61" s="489"/>
      <c r="P61" s="489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508">
        <f>+'Base de Datos'!G32</f>
        <v>710</v>
      </c>
      <c r="E63" s="509"/>
      <c r="F63" s="38"/>
      <c r="G63" s="510" t="s">
        <v>119</v>
      </c>
      <c r="H63" s="510"/>
      <c r="I63" s="511">
        <f>+'Base de Datos'!H33</f>
        <v>10</v>
      </c>
      <c r="J63" s="512"/>
      <c r="K63" s="180" t="s">
        <v>131</v>
      </c>
      <c r="L63" s="511" t="str">
        <f>+'Base de Datos'!G33</f>
        <v>Servidor Público 4</v>
      </c>
      <c r="M63" s="513"/>
      <c r="N63" s="513"/>
      <c r="O63" s="513"/>
      <c r="P63" s="512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89" t="s">
        <v>132</v>
      </c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15" t="s">
        <v>189</v>
      </c>
      <c r="E68" s="516"/>
      <c r="F68" s="516"/>
      <c r="G68" s="516"/>
      <c r="H68" s="517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18"/>
      <c r="D70" s="519"/>
      <c r="E70" s="519"/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20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21" t="s">
        <v>133</v>
      </c>
      <c r="D71" s="521"/>
      <c r="E71" s="521" t="s">
        <v>134</v>
      </c>
      <c r="F71" s="521"/>
      <c r="G71" s="521"/>
      <c r="H71" s="521"/>
      <c r="I71" s="521"/>
      <c r="J71" s="521"/>
      <c r="K71" s="521"/>
      <c r="L71" s="521" t="s">
        <v>135</v>
      </c>
      <c r="M71" s="521"/>
      <c r="N71" s="521"/>
      <c r="O71" s="521"/>
      <c r="P71" s="521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14"/>
      <c r="L73" s="514"/>
      <c r="M73" s="514"/>
      <c r="N73" s="514"/>
      <c r="O73" s="514"/>
      <c r="P73" s="514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5" t="s">
        <v>158</v>
      </c>
      <c r="G3" s="526"/>
      <c r="H3" s="526"/>
      <c r="I3" s="526"/>
      <c r="J3" s="527"/>
    </row>
    <row r="4" spans="3:10" x14ac:dyDescent="0.25">
      <c r="C4" t="s">
        <v>147</v>
      </c>
      <c r="D4" t="s">
        <v>150</v>
      </c>
      <c r="F4" s="530" t="s">
        <v>159</v>
      </c>
      <c r="G4" s="528" t="s">
        <v>119</v>
      </c>
      <c r="H4" s="532" t="s">
        <v>160</v>
      </c>
      <c r="I4" s="533"/>
      <c r="J4" s="534"/>
    </row>
    <row r="5" spans="3:10" x14ac:dyDescent="0.25">
      <c r="C5" t="s">
        <v>122</v>
      </c>
      <c r="D5" t="s">
        <v>151</v>
      </c>
      <c r="F5" s="531"/>
      <c r="G5" s="529"/>
      <c r="H5" s="99" t="s">
        <v>161</v>
      </c>
      <c r="I5" s="99" t="s">
        <v>162</v>
      </c>
      <c r="J5" s="535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22" t="s">
        <v>163</v>
      </c>
      <c r="G22" s="523"/>
      <c r="H22" s="524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7">
        <f>G24+G23</f>
        <v>140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100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17"/>
      <c r="I31" s="30"/>
      <c r="J31" s="30"/>
    </row>
    <row r="32" spans="6:10" x14ac:dyDescent="0.25">
      <c r="F32" s="115"/>
      <c r="G32" s="118">
        <f>SUM(G23:G31)</f>
        <v>710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Servidor Público 4</v>
      </c>
      <c r="H33" s="117">
        <f>IFERROR(VLOOKUP(G33,$F$6:$J$19,2,0),"")</f>
        <v>10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Servidor Público 4</v>
      </c>
      <c r="H34" s="117">
        <f t="shared" ref="H34:H35" si="0">IFERROR(VLOOKUP(G34,$F$6:$J$19,2,0),"")</f>
        <v>10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/>
      </c>
      <c r="H35" s="126" t="str">
        <f t="shared" si="0"/>
        <v/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lastPrinted>2015-12-30T18:38:42Z</cp:lastPrinted>
  <dcterms:created xsi:type="dcterms:W3CDTF">2015-09-01T13:10:33Z</dcterms:created>
  <dcterms:modified xsi:type="dcterms:W3CDTF">2016-03-03T21:58:39Z</dcterms:modified>
</cp:coreProperties>
</file>