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DESARROLLO ECONOMICO\"/>
    </mc:Choice>
  </mc:AlternateContent>
  <bookViews>
    <workbookView xWindow="0" yWindow="60" windowWidth="20490" windowHeight="769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1'!$B$2:$O$65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C45" i="3" l="1"/>
  <c r="B33" i="1" l="1"/>
  <c r="B55" i="3" l="1"/>
  <c r="B34" i="1" l="1"/>
  <c r="N21" i="3" l="1"/>
  <c r="N22" i="3"/>
  <c r="N23" i="3"/>
  <c r="N24" i="3"/>
  <c r="N25" i="3"/>
  <c r="N26" i="3"/>
  <c r="B51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4" i="3"/>
  <c r="B53" i="3"/>
  <c r="B52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<sst xmlns="http://schemas.openxmlformats.org/spreadsheetml/2006/main" count="333" uniqueCount="238">
  <si>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</si>
  <si>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</si>
  <si>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</si>
  <si>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</si>
  <si>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</si>
  <si>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</si>
  <si>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</si>
  <si>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</si>
  <si>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</si>
  <si>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</si>
  <si>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</si>
  <si>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</si>
  <si>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</si>
  <si>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</si>
  <si>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</si>
  <si>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</si>
  <si>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</si>
  <si>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</si>
  <si>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</si>
  <si>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</si>
  <si>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</si>
  <si>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</si>
  <si>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</si>
  <si>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</si>
  <si>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</si>
  <si>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</si>
  <si>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</si>
  <si>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</si>
  <si>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</si>
  <si>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</si>
  <si>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</si>
  <si>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</si>
  <si>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</si>
  <si>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</si>
  <si>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</si>
  <si>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</si>
  <si>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</si>
  <si>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</si>
  <si>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</si>
  <si>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</si>
  <si>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</si>
  <si>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</si>
  <si>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</si>
  <si>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</si>
  <si>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</si>
  <si>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</si>
  <si>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</si>
  <si>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</si>
  <si>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</si>
  <si>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</si>
  <si>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</si>
  <si>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</si>
  <si>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</si>
  <si>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</si>
  <si>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</si>
  <si>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</si>
  <si>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</si>
  <si>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</si>
  <si>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</si>
  <si>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</si>
  <si>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</si>
  <si>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</si>
  <si>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</si>
  <si>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</si>
  <si>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</si>
  <si>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</si>
  <si>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</si>
  <si>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</si>
  <si>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</si>
  <si>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</si>
  <si>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</si>
  <si>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</si>
  <si>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</si>
  <si>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</si>
  <si>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</si>
  <si>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</si>
  <si>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</si>
  <si>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</si>
  <si>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</si>
  <si>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</si>
  <si>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</si>
  <si>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</si>
  <si>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</si>
  <si>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</si>
  <si>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</si>
  <si>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</si>
  <si>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</si>
  <si>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</si>
  <si>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</si>
  <si>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</si>
  <si>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</si>
  <si>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</si>
  <si>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</si>
  <si>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</si>
  <si>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</si>
  <si>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</si>
  <si>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</si>
  <si>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</si>
  <si>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</si>
  <si>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</si>
  <si>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</si>
  <si>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</si>
  <si>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</si>
  <si>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</si>
  <si>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</si>
  <si>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</si>
  <si>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</si>
  <si>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</si>
  <si>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</si>
  <si>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</si>
  <si>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</si>
  <si>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</si>
  <si>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</si>
  <si>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</si>
  <si>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</si>
  <si>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</si>
  <si>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</si>
  <si>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</si>
  <si>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</si>
  <si>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</si>
  <si>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</si>
  <si>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</si>
  <si>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</si>
  <si>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</si>
  <si>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</si>
  <si>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</si>
  <si>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</si>
  <si>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</si>
  <si>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</si>
  <si>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</si>
  <si>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</si>
  <si>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</si>
  <si>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</si>
  <si>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</si>
  <si>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</si>
  <si>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</si>
  <si>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</si>
  <si>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</si>
  <si>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</si>
  <si>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</si>
  <si>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</si>
  <si>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</si>
  <si>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</si>
  <si>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</si>
  <si>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</si>
  <si>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</si>
  <si>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</si>
  <si>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</si>
  <si>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</si>
  <si>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</si>
  <si>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</si>
  <si>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</si>
  <si>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</si>
  <si>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</si>
  <si>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</si>
  <si>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</si>
  <si>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</si>
  <si>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</si>
  <si>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</si>
  <si>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</si>
  <si>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</si>
  <si>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</si>
  <si>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</si>
  <si>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</si>
  <si>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</si>
  <si>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</si>
  <si>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</si>
  <si>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</si>
  <si>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</si>
  <si>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</si>
  <si>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</si>
  <si>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</si>
  <si>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</si>
  <si>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</si>
  <si>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</si>
  <si>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</si>
  <si>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</si>
  <si>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</si>
  <si>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</si>
  <si>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</si>
  <si>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</si>
  <si>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</si>
  <si>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</si>
  <si>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</si>
  <si>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</si>
  <si>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</si>
  <si>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</si>
  <si>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</si>
  <si>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</si>
  <si>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</si>
  <si>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</si>
  <si>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</si>
  <si>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</si>
  <si>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</si>
  <si>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</si>
  <si>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</si>
  <si>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</si>
  <si>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</si>
  <si>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</si>
  <si>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</si>
  <si>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</si>
  <si>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</si>
  <si>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</si>
  <si>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</si>
  <si>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</si>
  <si>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</si>
  <si>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</si>
  <si>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</si>
  <si>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</si>
  <si>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</si>
  <si>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</si>
  <si>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</si>
  <si>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Dirección de Desarrollo Económico</t>
  </si>
  <si>
    <t>Los demás resultados esperados y actividades asignadas por la Dirección de Desarrollo Económico.</t>
  </si>
  <si>
    <t>Efectúa la promoción turística nacional e internacional de la provincia.</t>
  </si>
  <si>
    <t>Turismo, Administración o similares</t>
  </si>
  <si>
    <t>Dirección de Desarrollo Económico, instituciones y empresas relacionadas con el turismo, comunidades, organizaciones de la EPS y ciudadanía.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</si>
  <si>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</si>
  <si>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</si>
  <si>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</si>
  <si>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</si>
  <si>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</si>
  <si>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</si>
  <si>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</si>
  <si>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</si>
  <si>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Promotor de Desarrollo Turístico 1</t>
  </si>
  <si>
    <t>0612</t>
  </si>
  <si>
    <t>Ejecutar la promoción y el fortalecimiento de negocios turísticos, para expandir la inversión y el empleo.</t>
  </si>
  <si>
    <t xml:space="preserve">Ejecuta las políticas, estrategias, planes, programas y proyectos de desarrollo turístico. </t>
  </si>
  <si>
    <t>Ejecución de políticas, estrategias, programas y proyectos  turísticos.</t>
  </si>
  <si>
    <t xml:space="preserve">Ejecuta la creación de modelos de empresas, de cooperativas y de iniciativas comunitarias y particulares que expanden el turismo provincial, propiciando el fortalecimiento del patrimonio natural, material e inmaterial, al tiempo que atraen mayor inversión y generación de empleo. </t>
  </si>
  <si>
    <t>Creación de modelos de empresas, de cooperativas e iniciativas comunitarias y particulares para expandir el turismo provincial.</t>
  </si>
  <si>
    <t xml:space="preserve">Ejecuta la creación de negocios y emprendimientos turísticos. </t>
  </si>
  <si>
    <t xml:space="preserve">Creación de negocios y emprendimientos turísticos. </t>
  </si>
  <si>
    <t xml:space="preserve">Ejecución de la promoción turística nacional e internacional de la provincia. </t>
  </si>
  <si>
    <t xml:space="preserve"> Técnicas de creación y fortalecimiento de negocios y emprendimientos turísticos.</t>
  </si>
  <si>
    <t xml:space="preserve">2 años </t>
  </si>
  <si>
    <t>Ejecución de procesos de creación y fortalecimiento de negocios y emprendimientos turísticos en GADs.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</si>
</sst>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21" xfId="0" applyFont="1" applyFill="1" applyBorder="1" applyAlignment="1">
      <alignment horizontal="center" vertical="top"/>
    </xf>
    <xf numFmtId="0" fontId="3" fillId="4" borderId="122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justify"/>
    </xf>
    <xf numFmtId="0" fontId="5" fillId="0" borderId="109" xfId="0" applyFont="1" applyFill="1" applyBorder="1" applyAlignment="1">
      <alignment horizontal="justify"/>
    </xf>
    <xf numFmtId="0" fontId="5" fillId="0" borderId="112" xfId="0" applyFont="1" applyFill="1" applyBorder="1" applyAlignment="1">
      <alignment horizontal="justify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4" fontId="25" fillId="0" borderId="125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4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0" fontId="25" fillId="0" borderId="11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8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5" xfId="0" applyFont="1" applyFill="1" applyBorder="1" applyAlignment="1">
      <alignment horizontal="justify" vertical="center" wrapText="1"/>
    </xf>
    <xf numFmtId="0" fontId="18" fillId="0" borderId="106" xfId="0" applyFont="1" applyFill="1" applyBorder="1" applyAlignment="1">
      <alignment horizontal="justify" vertical="center" wrapText="1"/>
    </xf>
    <xf numFmtId="0" fontId="18" fillId="0" borderId="10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103" xfId="0" applyFont="1" applyBorder="1" applyAlignment="1">
      <alignment horizontal="left" wrapText="1"/>
    </xf>
    <xf numFmtId="0" fontId="25" fillId="0" borderId="65" xfId="0" applyFont="1" applyBorder="1" applyAlignment="1">
      <alignment horizontal="left" wrapText="1"/>
    </xf>
    <xf numFmtId="0" fontId="25" fillId="0" borderId="104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view="pageBreakPreview" topLeftCell="B2" zoomScaleNormal="100" zoomScaleSheetLayoutView="100" workbookViewId="0">
      <selection activeCell="Q21" sqref="Q21"/>
    </sheetView>
  </sheetViews>
  <sheetFormatPr baseColWidth="10" defaultColWidth="11.42578125" defaultRowHeight="11.25" x14ac:dyDescent="0.2"/>
  <cols>
    <col min="1" max="1" width="0" style="123" hidden="1" customWidth="1"/>
    <col min="2" max="2" width="10.42578125" style="123" customWidth="1"/>
    <col min="3" max="3" width="10.140625" style="123" customWidth="1"/>
    <col min="4" max="5" width="6.28515625" style="123" customWidth="1"/>
    <col min="6" max="6" width="15" style="123" customWidth="1"/>
    <col min="7" max="7" width="10.7109375" style="123" customWidth="1"/>
    <col min="8" max="8" width="11.140625" style="123" customWidth="1"/>
    <col min="9" max="9" width="15.85546875" style="123" customWidth="1"/>
    <col min="10" max="10" width="16.85546875" style="123" customWidth="1"/>
    <col min="11" max="14" width="5.7109375" style="123" customWidth="1"/>
    <col min="15" max="15" width="6.7109375" style="123" customWidth="1"/>
    <col min="16" max="16384" width="11.42578125" style="123"/>
  </cols>
  <sheetData>
    <row r="1" spans="1:15" ht="12" hidden="1" thickBot="1" x14ac:dyDescent="0.25">
      <c r="A1" s="11"/>
      <c r="B1" s="122"/>
      <c r="C1" s="122"/>
      <c r="D1" s="122"/>
      <c r="E1" s="122"/>
      <c r="F1" s="122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78"/>
      <c r="C2" s="279"/>
      <c r="D2" s="279"/>
      <c r="E2" s="280" t="s">
        <v>175</v>
      </c>
      <c r="F2" s="281"/>
      <c r="G2" s="281"/>
      <c r="H2" s="281"/>
      <c r="I2" s="281"/>
      <c r="J2" s="281"/>
      <c r="K2" s="281"/>
      <c r="L2" s="281"/>
      <c r="M2" s="279"/>
      <c r="N2" s="279"/>
      <c r="O2" s="282"/>
    </row>
    <row r="3" spans="1:15" hidden="1" x14ac:dyDescent="0.2">
      <c r="A3" s="11"/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</row>
    <row r="4" spans="1:15" ht="35.25" hidden="1" customHeight="1" x14ac:dyDescent="0.2">
      <c r="A4" s="11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38.25" hidden="1" customHeight="1" thickBot="1" x14ac:dyDescent="0.25">
      <c r="A5" s="11"/>
      <c r="B5" s="124"/>
      <c r="C5" s="122"/>
      <c r="D5" s="122"/>
      <c r="E5" s="122"/>
      <c r="F5" s="122"/>
      <c r="G5" s="11"/>
      <c r="H5" s="11"/>
      <c r="I5" s="11"/>
      <c r="J5" s="11"/>
      <c r="K5" s="11"/>
      <c r="L5" s="11"/>
      <c r="M5" s="11"/>
      <c r="N5" s="11"/>
      <c r="O5" s="125"/>
    </row>
    <row r="6" spans="1:15" ht="12.75" customHeight="1" x14ac:dyDescent="0.2">
      <c r="A6" s="11"/>
      <c r="B6" s="245" t="s">
        <v>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</row>
    <row r="7" spans="1:15" ht="0.75" customHeight="1" thickBot="1" x14ac:dyDescent="0.25">
      <c r="A7" s="11"/>
      <c r="B7" s="124"/>
      <c r="C7" s="122"/>
      <c r="D7" s="122"/>
      <c r="E7" s="122"/>
      <c r="F7" s="122"/>
      <c r="G7" s="11"/>
      <c r="H7" s="11"/>
      <c r="I7" s="11"/>
      <c r="J7" s="11"/>
      <c r="K7" s="11"/>
      <c r="L7" s="11"/>
      <c r="M7" s="11"/>
      <c r="N7" s="11"/>
      <c r="O7" s="125"/>
    </row>
    <row r="8" spans="1:15" ht="12" x14ac:dyDescent="0.2">
      <c r="A8" s="11"/>
      <c r="B8" s="193" t="s">
        <v>1</v>
      </c>
      <c r="C8" s="286" t="s">
        <v>190</v>
      </c>
      <c r="D8" s="287"/>
      <c r="E8" s="287"/>
      <c r="F8" s="287"/>
      <c r="G8" s="287"/>
      <c r="H8" s="288"/>
      <c r="I8" s="152" t="s">
        <v>2</v>
      </c>
      <c r="J8" s="289" t="s">
        <v>212</v>
      </c>
      <c r="K8" s="289"/>
      <c r="L8" s="289"/>
      <c r="M8" s="289"/>
      <c r="N8" s="289"/>
      <c r="O8" s="290"/>
    </row>
    <row r="9" spans="1:15" ht="12" x14ac:dyDescent="0.2">
      <c r="A9" s="11"/>
      <c r="B9" s="150" t="s">
        <v>3</v>
      </c>
      <c r="C9" s="291" t="s">
        <v>225</v>
      </c>
      <c r="D9" s="291"/>
      <c r="E9" s="291"/>
      <c r="F9" s="291"/>
      <c r="G9" s="291"/>
      <c r="H9" s="292"/>
      <c r="I9" s="153" t="s">
        <v>4</v>
      </c>
      <c r="J9" s="184" t="s">
        <v>226</v>
      </c>
      <c r="K9" s="3"/>
      <c r="L9" s="3"/>
      <c r="M9" s="3"/>
      <c r="N9" s="3"/>
      <c r="O9" s="4"/>
    </row>
    <row r="10" spans="1:15" ht="12" x14ac:dyDescent="0.2">
      <c r="A10" s="11"/>
      <c r="B10" s="151" t="s">
        <v>5</v>
      </c>
      <c r="C10" s="293" t="s">
        <v>122</v>
      </c>
      <c r="D10" s="291"/>
      <c r="E10" s="5"/>
      <c r="F10" s="5"/>
      <c r="G10" s="5"/>
      <c r="H10" s="194"/>
      <c r="I10" s="154" t="s">
        <v>7</v>
      </c>
      <c r="J10" s="6">
        <f>'Valoración Clasificación'!D63</f>
        <v>695</v>
      </c>
      <c r="K10" s="7"/>
      <c r="L10" s="7"/>
      <c r="M10" s="7"/>
      <c r="N10" s="7"/>
      <c r="O10" s="8"/>
    </row>
    <row r="11" spans="1:15" ht="12" x14ac:dyDescent="0.2">
      <c r="A11" s="11"/>
      <c r="B11" s="294" t="s">
        <v>8</v>
      </c>
      <c r="C11" s="295"/>
      <c r="D11" s="296" t="str">
        <f>'Valoración Clasificación'!L63</f>
        <v>Servidor Público 3</v>
      </c>
      <c r="E11" s="296"/>
      <c r="F11" s="296"/>
      <c r="G11" s="9" t="s">
        <v>9</v>
      </c>
      <c r="H11" s="195">
        <f>'Valoración Clasificación'!I63</f>
        <v>9</v>
      </c>
      <c r="I11" s="297"/>
      <c r="J11" s="298"/>
      <c r="K11" s="298"/>
      <c r="L11" s="298"/>
      <c r="M11" s="298"/>
      <c r="N11" s="298"/>
      <c r="O11" s="299"/>
    </row>
    <row r="12" spans="1:15" ht="12" x14ac:dyDescent="0.2">
      <c r="A12" s="11"/>
      <c r="B12" s="294" t="s">
        <v>10</v>
      </c>
      <c r="C12" s="295"/>
      <c r="D12" s="303" t="s">
        <v>153</v>
      </c>
      <c r="E12" s="303"/>
      <c r="F12" s="303"/>
      <c r="G12" s="303"/>
      <c r="H12" s="304"/>
      <c r="I12" s="297"/>
      <c r="J12" s="298"/>
      <c r="K12" s="298"/>
      <c r="L12" s="298"/>
      <c r="M12" s="298"/>
      <c r="N12" s="298"/>
      <c r="O12" s="299"/>
    </row>
    <row r="13" spans="1:15" ht="12.75" thickBot="1" x14ac:dyDescent="0.25">
      <c r="A13" s="11"/>
      <c r="B13" s="305" t="s">
        <v>11</v>
      </c>
      <c r="C13" s="306"/>
      <c r="D13" s="243">
        <v>42376</v>
      </c>
      <c r="E13" s="244"/>
      <c r="F13" s="244"/>
      <c r="G13" s="196"/>
      <c r="H13" s="197"/>
      <c r="I13" s="300"/>
      <c r="J13" s="301"/>
      <c r="K13" s="301"/>
      <c r="L13" s="301"/>
      <c r="M13" s="301"/>
      <c r="N13" s="301"/>
      <c r="O13" s="302"/>
    </row>
    <row r="14" spans="1:15" x14ac:dyDescent="0.2">
      <c r="A14" s="11"/>
      <c r="B14" s="252" t="s">
        <v>144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4"/>
    </row>
    <row r="15" spans="1:15" ht="12" thickBot="1" x14ac:dyDescent="0.25">
      <c r="A15" s="11"/>
      <c r="B15" s="255" t="s">
        <v>145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</row>
    <row r="16" spans="1:15" ht="12" hidden="1" thickBot="1" x14ac:dyDescent="0.25">
      <c r="A16" s="11"/>
      <c r="B16" s="124"/>
      <c r="C16" s="122"/>
      <c r="D16" s="122"/>
      <c r="E16" s="122"/>
      <c r="F16" s="122"/>
      <c r="G16" s="11"/>
      <c r="H16" s="11"/>
      <c r="I16" s="11"/>
      <c r="J16" s="11"/>
      <c r="K16" s="11"/>
      <c r="L16" s="11"/>
      <c r="M16" s="11"/>
      <c r="N16" s="11"/>
      <c r="O16" s="125"/>
    </row>
    <row r="17" spans="1:21" ht="14.25" x14ac:dyDescent="0.2">
      <c r="A17" s="11"/>
      <c r="B17" s="258" t="s">
        <v>180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60"/>
    </row>
    <row r="18" spans="1:21" ht="12.75" thickBot="1" x14ac:dyDescent="0.25">
      <c r="A18" s="11"/>
      <c r="B18" s="240" t="s">
        <v>227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2"/>
    </row>
    <row r="19" spans="1:21" ht="14.25" customHeight="1" thickBot="1" x14ac:dyDescent="0.25">
      <c r="A19" s="11"/>
      <c r="B19" s="245" t="s">
        <v>12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</row>
    <row r="20" spans="1:21" ht="12.75" thickBot="1" x14ac:dyDescent="0.25">
      <c r="A20" s="11"/>
      <c r="B20" s="181" t="s">
        <v>13</v>
      </c>
      <c r="C20" s="248" t="s">
        <v>14</v>
      </c>
      <c r="D20" s="249"/>
      <c r="E20" s="250"/>
      <c r="F20" s="248" t="s">
        <v>15</v>
      </c>
      <c r="G20" s="249"/>
      <c r="H20" s="249"/>
      <c r="I20" s="249"/>
      <c r="J20" s="251"/>
      <c r="K20" s="182" t="s">
        <v>16</v>
      </c>
      <c r="L20" s="182" t="s">
        <v>17</v>
      </c>
      <c r="M20" s="182" t="s">
        <v>18</v>
      </c>
      <c r="N20" s="182" t="s">
        <v>19</v>
      </c>
      <c r="O20" s="183" t="s">
        <v>20</v>
      </c>
    </row>
    <row r="21" spans="1:21" ht="40.5" customHeight="1" x14ac:dyDescent="0.2">
      <c r="A21" s="10"/>
      <c r="B21" s="178">
        <v>1</v>
      </c>
      <c r="C21" s="261" t="s">
        <v>229</v>
      </c>
      <c r="D21" s="262"/>
      <c r="E21" s="263"/>
      <c r="F21" s="264" t="s">
        <v>228</v>
      </c>
      <c r="G21" s="265"/>
      <c r="H21" s="265"/>
      <c r="I21" s="265"/>
      <c r="J21" s="266"/>
      <c r="K21" s="179">
        <v>5</v>
      </c>
      <c r="L21" s="179">
        <v>5</v>
      </c>
      <c r="M21" s="179">
        <v>4</v>
      </c>
      <c r="N21" s="179">
        <f t="shared" ref="N21:N27" si="0">K21+(L21*M21)</f>
        <v>25</v>
      </c>
      <c r="O21" s="180" t="s">
        <v>21</v>
      </c>
      <c r="Q21" s="173"/>
      <c r="R21" s="173"/>
      <c r="S21" s="173"/>
      <c r="T21" s="173"/>
      <c r="U21" s="173"/>
    </row>
    <row r="22" spans="1:21" ht="60.75" customHeight="1" x14ac:dyDescent="0.2">
      <c r="A22" s="10"/>
      <c r="B22" s="132">
        <v>2</v>
      </c>
      <c r="C22" s="267" t="s">
        <v>231</v>
      </c>
      <c r="D22" s="268"/>
      <c r="E22" s="269"/>
      <c r="F22" s="225" t="s">
        <v>230</v>
      </c>
      <c r="G22" s="226"/>
      <c r="H22" s="226"/>
      <c r="I22" s="226"/>
      <c r="J22" s="227"/>
      <c r="K22" s="176">
        <v>4</v>
      </c>
      <c r="L22" s="176">
        <v>5</v>
      </c>
      <c r="M22" s="176">
        <v>4</v>
      </c>
      <c r="N22" s="176">
        <f t="shared" si="0"/>
        <v>24</v>
      </c>
      <c r="O22" s="177" t="s">
        <v>21</v>
      </c>
      <c r="Q22" s="173"/>
      <c r="R22" s="173"/>
      <c r="S22" s="173"/>
      <c r="T22" s="173"/>
      <c r="U22" s="173"/>
    </row>
    <row r="23" spans="1:21" ht="24.75" customHeight="1" x14ac:dyDescent="0.2">
      <c r="A23" s="10"/>
      <c r="B23" s="132">
        <v>3</v>
      </c>
      <c r="C23" s="267" t="s">
        <v>233</v>
      </c>
      <c r="D23" s="268"/>
      <c r="E23" s="269"/>
      <c r="F23" s="225" t="s">
        <v>232</v>
      </c>
      <c r="G23" s="226"/>
      <c r="H23" s="226"/>
      <c r="I23" s="226"/>
      <c r="J23" s="227"/>
      <c r="K23" s="176">
        <v>5</v>
      </c>
      <c r="L23" s="176">
        <v>5</v>
      </c>
      <c r="M23" s="176">
        <v>4</v>
      </c>
      <c r="N23" s="176">
        <f t="shared" si="0"/>
        <v>25</v>
      </c>
      <c r="O23" s="177" t="s">
        <v>21</v>
      </c>
      <c r="Q23" s="173"/>
      <c r="R23" s="173"/>
      <c r="S23" s="173"/>
      <c r="T23" s="173"/>
      <c r="U23" s="173"/>
    </row>
    <row r="24" spans="1:21" ht="46.5" customHeight="1" x14ac:dyDescent="0.2">
      <c r="A24" s="10"/>
      <c r="B24" s="132">
        <v>4</v>
      </c>
      <c r="C24" s="267" t="s">
        <v>234</v>
      </c>
      <c r="D24" s="268"/>
      <c r="E24" s="269"/>
      <c r="F24" s="225" t="s">
        <v>214</v>
      </c>
      <c r="G24" s="226"/>
      <c r="H24" s="226"/>
      <c r="I24" s="226"/>
      <c r="J24" s="227"/>
      <c r="K24" s="176">
        <v>5</v>
      </c>
      <c r="L24" s="176">
        <v>5</v>
      </c>
      <c r="M24" s="176">
        <v>4</v>
      </c>
      <c r="N24" s="176">
        <f t="shared" si="0"/>
        <v>25</v>
      </c>
      <c r="O24" s="177" t="s">
        <v>21</v>
      </c>
      <c r="Q24" s="173"/>
      <c r="R24" s="173"/>
      <c r="S24" s="173"/>
      <c r="T24" s="173"/>
      <c r="U24" s="173"/>
    </row>
    <row r="25" spans="1:21" ht="24" customHeight="1" x14ac:dyDescent="0.2">
      <c r="A25" s="10"/>
      <c r="B25" s="132">
        <v>5</v>
      </c>
      <c r="C25" s="267"/>
      <c r="D25" s="268"/>
      <c r="E25" s="269"/>
      <c r="F25" s="225" t="s">
        <v>213</v>
      </c>
      <c r="G25" s="226"/>
      <c r="H25" s="226"/>
      <c r="I25" s="226"/>
      <c r="J25" s="227"/>
      <c r="K25" s="176"/>
      <c r="L25" s="176"/>
      <c r="M25" s="176"/>
      <c r="N25" s="176">
        <f t="shared" si="0"/>
        <v>0</v>
      </c>
      <c r="O25" s="177"/>
      <c r="Q25" s="173"/>
      <c r="R25" s="173"/>
      <c r="S25" s="173"/>
      <c r="T25" s="173"/>
      <c r="U25" s="173"/>
    </row>
    <row r="26" spans="1:21" ht="12" x14ac:dyDescent="0.2">
      <c r="A26" s="10"/>
      <c r="B26" s="132">
        <v>6</v>
      </c>
      <c r="C26" s="267"/>
      <c r="D26" s="268"/>
      <c r="E26" s="269"/>
      <c r="F26" s="225"/>
      <c r="G26" s="226"/>
      <c r="H26" s="226"/>
      <c r="I26" s="226"/>
      <c r="J26" s="227"/>
      <c r="K26" s="176"/>
      <c r="L26" s="176"/>
      <c r="M26" s="176"/>
      <c r="N26" s="176">
        <f t="shared" si="0"/>
        <v>0</v>
      </c>
      <c r="O26" s="177"/>
      <c r="Q26" s="174"/>
      <c r="R26" s="174"/>
      <c r="S26" s="174"/>
      <c r="T26" s="174"/>
      <c r="U26" s="174"/>
    </row>
    <row r="27" spans="1:21" ht="12.75" thickBot="1" x14ac:dyDescent="0.25">
      <c r="A27" s="10"/>
      <c r="B27" s="132">
        <v>7</v>
      </c>
      <c r="C27" s="275"/>
      <c r="D27" s="276"/>
      <c r="E27" s="277"/>
      <c r="F27" s="225"/>
      <c r="G27" s="226"/>
      <c r="H27" s="226"/>
      <c r="I27" s="226"/>
      <c r="J27" s="227"/>
      <c r="K27" s="133"/>
      <c r="L27" s="133"/>
      <c r="M27" s="133"/>
      <c r="N27" s="133">
        <f t="shared" si="0"/>
        <v>0</v>
      </c>
      <c r="O27" s="134"/>
      <c r="Q27" s="173"/>
      <c r="R27" s="173"/>
      <c r="S27" s="173"/>
      <c r="T27" s="173"/>
      <c r="U27" s="173"/>
    </row>
    <row r="28" spans="1:21" ht="9.75" customHeight="1" x14ac:dyDescent="0.2">
      <c r="A28" s="11"/>
      <c r="B28" s="228" t="s">
        <v>22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  <c r="Q28" s="174"/>
      <c r="R28" s="174"/>
      <c r="S28" s="174"/>
      <c r="T28" s="174"/>
      <c r="U28" s="174"/>
    </row>
    <row r="29" spans="1:21" ht="21.75" customHeight="1" x14ac:dyDescent="0.2">
      <c r="A29" s="11"/>
      <c r="B29" s="231" t="s">
        <v>181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3"/>
    </row>
    <row r="30" spans="1:21" ht="12" thickBot="1" x14ac:dyDescent="0.25">
      <c r="A30" s="11"/>
      <c r="B30" s="231" t="s">
        <v>182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21" ht="12" hidden="1" thickBot="1" x14ac:dyDescent="0.25">
      <c r="A31" s="1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21" ht="12" x14ac:dyDescent="0.2">
      <c r="A32" s="11"/>
      <c r="B32" s="270" t="s">
        <v>23</v>
      </c>
      <c r="C32" s="271"/>
      <c r="D32" s="271"/>
      <c r="E32" s="271"/>
      <c r="F32" s="271"/>
      <c r="G32" s="271"/>
      <c r="H32" s="272"/>
      <c r="I32" s="273" t="s">
        <v>24</v>
      </c>
      <c r="J32" s="271"/>
      <c r="K32" s="271"/>
      <c r="L32" s="271"/>
      <c r="M32" s="271"/>
      <c r="N32" s="271"/>
      <c r="O32" s="274"/>
    </row>
    <row r="33" spans="1:15" ht="21.75" customHeight="1" x14ac:dyDescent="0.2">
      <c r="A33" s="11"/>
      <c r="B33" s="234" t="s">
        <v>25</v>
      </c>
      <c r="C33" s="235"/>
      <c r="D33" s="235"/>
      <c r="E33" s="235"/>
      <c r="F33" s="235"/>
      <c r="G33" s="235"/>
      <c r="H33" s="236"/>
      <c r="I33" s="237" t="s">
        <v>184</v>
      </c>
      <c r="J33" s="238"/>
      <c r="K33" s="238"/>
      <c r="L33" s="238"/>
      <c r="M33" s="238"/>
      <c r="N33" s="238"/>
      <c r="O33" s="239"/>
    </row>
    <row r="34" spans="1:15" ht="20.25" customHeight="1" x14ac:dyDescent="0.2">
      <c r="A34" s="11"/>
      <c r="B34" s="215" t="s">
        <v>26</v>
      </c>
      <c r="C34" s="216"/>
      <c r="D34" s="216"/>
      <c r="E34" s="216"/>
      <c r="F34" s="216"/>
      <c r="G34" s="216"/>
      <c r="H34" s="217"/>
      <c r="I34" s="218" t="s">
        <v>185</v>
      </c>
      <c r="J34" s="219"/>
      <c r="K34" s="219"/>
      <c r="L34" s="219"/>
      <c r="M34" s="219"/>
      <c r="N34" s="219"/>
      <c r="O34" s="220"/>
    </row>
    <row r="35" spans="1:15" s="127" customFormat="1" ht="36.75" customHeight="1" x14ac:dyDescent="0.25">
      <c r="A35" s="126"/>
      <c r="B35" s="155" t="s">
        <v>27</v>
      </c>
      <c r="C35" s="221" t="s">
        <v>176</v>
      </c>
      <c r="D35" s="221"/>
      <c r="E35" s="221"/>
      <c r="F35" s="221"/>
      <c r="G35" s="221"/>
      <c r="H35" s="221"/>
      <c r="I35" s="168" t="s">
        <v>28</v>
      </c>
      <c r="J35" s="222" t="s">
        <v>177</v>
      </c>
      <c r="K35" s="222"/>
      <c r="L35" s="222"/>
      <c r="M35" s="222"/>
      <c r="N35" s="222"/>
      <c r="O35" s="223"/>
    </row>
    <row r="36" spans="1:15" ht="24" customHeight="1" x14ac:dyDescent="0.2">
      <c r="A36" s="10"/>
      <c r="B36" s="155" t="s">
        <v>29</v>
      </c>
      <c r="C36" s="224" t="s">
        <v>178</v>
      </c>
      <c r="D36" s="224"/>
      <c r="E36" s="224"/>
      <c r="F36" s="224"/>
      <c r="G36" s="224"/>
      <c r="H36" s="224"/>
      <c r="I36" s="128"/>
      <c r="J36" s="128"/>
      <c r="K36" s="128"/>
      <c r="L36" s="128"/>
      <c r="M36" s="128"/>
      <c r="N36" s="128"/>
      <c r="O36" s="129"/>
    </row>
    <row r="37" spans="1:15" ht="24" customHeight="1" thickBot="1" x14ac:dyDescent="0.25">
      <c r="A37" s="11"/>
      <c r="B37" s="156" t="s">
        <v>30</v>
      </c>
      <c r="C37" s="207" t="s">
        <v>179</v>
      </c>
      <c r="D37" s="207"/>
      <c r="E37" s="207"/>
      <c r="F37" s="207"/>
      <c r="G37" s="207"/>
      <c r="H37" s="207"/>
      <c r="I37" s="130"/>
      <c r="J37" s="130"/>
      <c r="K37" s="208" t="s">
        <v>31</v>
      </c>
      <c r="L37" s="208"/>
      <c r="M37" s="208" t="s">
        <v>32</v>
      </c>
      <c r="N37" s="208"/>
      <c r="O37" s="209"/>
    </row>
    <row r="38" spans="1:15" ht="16.5" hidden="1" customHeight="1" thickBot="1" x14ac:dyDescent="0.25">
      <c r="A38" s="11"/>
      <c r="B38" s="135"/>
      <c r="C38" s="136"/>
      <c r="D38" s="136"/>
      <c r="E38" s="136"/>
      <c r="F38" s="136"/>
      <c r="G38" s="136"/>
      <c r="H38" s="136"/>
      <c r="I38" s="128"/>
      <c r="J38" s="128"/>
      <c r="K38" s="137"/>
      <c r="L38" s="137"/>
      <c r="M38" s="137"/>
      <c r="N38" s="137"/>
      <c r="O38" s="138"/>
    </row>
    <row r="39" spans="1:15" s="131" customFormat="1" ht="15" thickBot="1" x14ac:dyDescent="0.25">
      <c r="A39" s="11"/>
      <c r="B39" s="245" t="s">
        <v>33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</row>
    <row r="40" spans="1:15" ht="13.5" hidden="1" thickBot="1" x14ac:dyDescent="0.25">
      <c r="B40" s="119"/>
      <c r="C40" s="120"/>
      <c r="D40" s="120"/>
      <c r="E40" s="120"/>
      <c r="F40" s="120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12" t="s">
        <v>34</v>
      </c>
      <c r="C41" s="213"/>
      <c r="D41" s="213"/>
      <c r="E41" s="213"/>
      <c r="F41" s="213"/>
      <c r="G41" s="213"/>
      <c r="H41" s="213"/>
      <c r="I41" s="214"/>
      <c r="J41" s="210" t="s">
        <v>191</v>
      </c>
      <c r="K41" s="210"/>
      <c r="L41" s="210"/>
      <c r="M41" s="210"/>
      <c r="N41" s="210"/>
      <c r="O41" s="211"/>
    </row>
    <row r="42" spans="1:15" ht="36.75" customHeight="1" x14ac:dyDescent="0.2">
      <c r="B42" s="185">
        <v>1</v>
      </c>
      <c r="C42" s="198" t="str">
        <f t="shared" ref="C42:C44" si="1">F21</f>
        <v xml:space="preserve">Ejecuta las políticas, estrategias, planes, programas y proyectos de desarrollo turístico. </v>
      </c>
      <c r="D42" s="199"/>
      <c r="E42" s="199"/>
      <c r="F42" s="199"/>
      <c r="G42" s="199"/>
      <c r="H42" s="199"/>
      <c r="I42" s="200"/>
      <c r="J42" s="201" t="s">
        <v>216</v>
      </c>
      <c r="K42" s="202"/>
      <c r="L42" s="202"/>
      <c r="M42" s="202"/>
      <c r="N42" s="202"/>
      <c r="O42" s="203"/>
    </row>
    <row r="43" spans="1:15" ht="37.5" customHeight="1" x14ac:dyDescent="0.2">
      <c r="B43" s="186">
        <v>2</v>
      </c>
      <c r="C43" s="204" t="str">
        <f t="shared" si="1"/>
        <v xml:space="preserve">Ejecuta la creación de modelos de empresas, de cooperativas y de iniciativas comunitarias y particulares que expanden el turismo provincial, propiciando el fortalecimiento del patrimonio natural, material e inmaterial, al tiempo que atraen mayor inversión y generación de empleo. </v>
      </c>
      <c r="D43" s="205"/>
      <c r="E43" s="205"/>
      <c r="F43" s="205"/>
      <c r="G43" s="205"/>
      <c r="H43" s="205"/>
      <c r="I43" s="206"/>
      <c r="J43" s="307"/>
      <c r="K43" s="308"/>
      <c r="L43" s="308"/>
      <c r="M43" s="308"/>
      <c r="N43" s="308"/>
      <c r="O43" s="309"/>
    </row>
    <row r="44" spans="1:15" ht="12" x14ac:dyDescent="0.2">
      <c r="B44" s="187">
        <v>3</v>
      </c>
      <c r="C44" s="204" t="str">
        <f t="shared" si="1"/>
        <v xml:space="preserve">Ejecuta la creación de negocios y emprendimientos turísticos. </v>
      </c>
      <c r="D44" s="205"/>
      <c r="E44" s="205"/>
      <c r="F44" s="205"/>
      <c r="G44" s="205"/>
      <c r="H44" s="205"/>
      <c r="I44" s="206"/>
      <c r="J44" s="307"/>
      <c r="K44" s="308"/>
      <c r="L44" s="308"/>
      <c r="M44" s="308"/>
      <c r="N44" s="308"/>
      <c r="O44" s="309"/>
    </row>
    <row r="45" spans="1:15" ht="15" customHeight="1" x14ac:dyDescent="0.2">
      <c r="B45" s="187">
        <v>4</v>
      </c>
      <c r="C45" s="204" t="str">
        <f t="shared" ref="C45" si="2">F24</f>
        <v>Efectúa la promoción turística nacional e internacional de la provincia.</v>
      </c>
      <c r="D45" s="205"/>
      <c r="E45" s="205"/>
      <c r="F45" s="205"/>
      <c r="G45" s="205"/>
      <c r="H45" s="205"/>
      <c r="I45" s="206"/>
      <c r="J45" s="310"/>
      <c r="K45" s="311"/>
      <c r="L45" s="311"/>
      <c r="M45" s="311"/>
      <c r="N45" s="311"/>
      <c r="O45" s="312"/>
    </row>
    <row r="46" spans="1:15" ht="12.75" customHeight="1" thickBot="1" x14ac:dyDescent="0.25">
      <c r="B46" s="186">
        <v>5</v>
      </c>
      <c r="C46" s="204">
        <v>0</v>
      </c>
      <c r="D46" s="205"/>
      <c r="E46" s="205"/>
      <c r="F46" s="205"/>
      <c r="G46" s="205"/>
      <c r="H46" s="205"/>
      <c r="I46" s="206"/>
      <c r="J46" s="307"/>
      <c r="K46" s="308"/>
      <c r="L46" s="308"/>
      <c r="M46" s="308"/>
      <c r="N46" s="308"/>
      <c r="O46" s="309"/>
    </row>
    <row r="47" spans="1:15" ht="12.75" hidden="1" thickBot="1" x14ac:dyDescent="0.25">
      <c r="B47" s="8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90"/>
    </row>
    <row r="48" spans="1:15" ht="15" thickBot="1" x14ac:dyDescent="0.25">
      <c r="B48" s="313" t="s">
        <v>35</v>
      </c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5"/>
    </row>
    <row r="49" spans="2:15" ht="12.75" hidden="1" thickBot="1" x14ac:dyDescent="0.25">
      <c r="B49" s="8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88"/>
    </row>
    <row r="50" spans="2:15" ht="12.75" thickBot="1" x14ac:dyDescent="0.25">
      <c r="B50" s="316" t="s">
        <v>36</v>
      </c>
      <c r="C50" s="317"/>
      <c r="D50" s="317"/>
      <c r="E50" s="317"/>
      <c r="F50" s="317"/>
      <c r="G50" s="317"/>
      <c r="H50" s="318"/>
      <c r="I50" s="319" t="s">
        <v>37</v>
      </c>
      <c r="J50" s="320"/>
      <c r="K50" s="320"/>
      <c r="L50" s="320"/>
      <c r="M50" s="320"/>
      <c r="N50" s="320"/>
      <c r="O50" s="321"/>
    </row>
    <row r="51" spans="2:15" ht="24.75" customHeight="1" x14ac:dyDescent="0.2">
      <c r="B51" s="198" t="str">
        <f t="shared" ref="B51:B54" si="3">C21</f>
        <v>Ejecución de políticas, estrategias, programas y proyectos  turísticos.</v>
      </c>
      <c r="C51" s="199"/>
      <c r="D51" s="199"/>
      <c r="E51" s="199"/>
      <c r="F51" s="199"/>
      <c r="G51" s="199"/>
      <c r="H51" s="200"/>
      <c r="I51" s="198" t="s">
        <v>235</v>
      </c>
      <c r="J51" s="199"/>
      <c r="K51" s="199"/>
      <c r="L51" s="199"/>
      <c r="M51" s="199"/>
      <c r="N51" s="199"/>
      <c r="O51" s="200"/>
    </row>
    <row r="52" spans="2:15" ht="21.75" customHeight="1" x14ac:dyDescent="0.2">
      <c r="B52" s="325" t="str">
        <f t="shared" si="3"/>
        <v>Creación de modelos de empresas, de cooperativas e iniciativas comunitarias y particulares para expandir el turismo provincial.</v>
      </c>
      <c r="C52" s="326"/>
      <c r="D52" s="326"/>
      <c r="E52" s="326"/>
      <c r="F52" s="326"/>
      <c r="G52" s="326"/>
      <c r="H52" s="327"/>
      <c r="I52" s="310"/>
      <c r="J52" s="311"/>
      <c r="K52" s="311"/>
      <c r="L52" s="311"/>
      <c r="M52" s="311"/>
      <c r="N52" s="311"/>
      <c r="O52" s="312"/>
    </row>
    <row r="53" spans="2:15" ht="12" x14ac:dyDescent="0.2">
      <c r="B53" s="325" t="str">
        <f t="shared" si="3"/>
        <v xml:space="preserve">Creación de negocios y emprendimientos turísticos. </v>
      </c>
      <c r="C53" s="326"/>
      <c r="D53" s="326"/>
      <c r="E53" s="326"/>
      <c r="F53" s="326"/>
      <c r="G53" s="326"/>
      <c r="H53" s="327"/>
      <c r="I53" s="310"/>
      <c r="J53" s="311"/>
      <c r="K53" s="311"/>
      <c r="L53" s="311"/>
      <c r="M53" s="311"/>
      <c r="N53" s="311"/>
      <c r="O53" s="312"/>
    </row>
    <row r="54" spans="2:15" ht="12" x14ac:dyDescent="0.2">
      <c r="B54" s="325" t="str">
        <f t="shared" si="3"/>
        <v xml:space="preserve">Ejecución de la promoción turística nacional e internacional de la provincia. </v>
      </c>
      <c r="C54" s="326"/>
      <c r="D54" s="326"/>
      <c r="E54" s="326"/>
      <c r="F54" s="326"/>
      <c r="G54" s="326"/>
      <c r="H54" s="327"/>
      <c r="I54" s="310"/>
      <c r="J54" s="311"/>
      <c r="K54" s="311"/>
      <c r="L54" s="311"/>
      <c r="M54" s="311"/>
      <c r="N54" s="311"/>
      <c r="O54" s="312"/>
    </row>
    <row r="55" spans="2:15" ht="12.75" thickBot="1" x14ac:dyDescent="0.25">
      <c r="B55" s="328">
        <f t="shared" ref="B55" si="4">C26</f>
        <v>0</v>
      </c>
      <c r="C55" s="329"/>
      <c r="D55" s="329"/>
      <c r="E55" s="329"/>
      <c r="F55" s="329"/>
      <c r="G55" s="329"/>
      <c r="H55" s="330"/>
      <c r="I55" s="331"/>
      <c r="J55" s="332"/>
      <c r="K55" s="332"/>
      <c r="L55" s="332"/>
      <c r="M55" s="332"/>
      <c r="N55" s="332"/>
      <c r="O55" s="333"/>
    </row>
    <row r="56" spans="2:15" ht="25.5" customHeight="1" thickBot="1" x14ac:dyDescent="0.25">
      <c r="B56" s="322" t="s">
        <v>183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4"/>
    </row>
    <row r="57" spans="2:15" ht="15.75" thickBot="1" x14ac:dyDescent="0.25">
      <c r="B57" s="334" t="s">
        <v>38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6"/>
    </row>
    <row r="58" spans="2:15" ht="12.75" hidden="1" thickBot="1" x14ac:dyDescent="0.25">
      <c r="B58" s="8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86"/>
    </row>
    <row r="59" spans="2:15" ht="26.25" customHeight="1" thickBot="1" x14ac:dyDescent="0.25">
      <c r="B59" s="212" t="s">
        <v>39</v>
      </c>
      <c r="C59" s="213"/>
      <c r="D59" s="213"/>
      <c r="E59" s="213"/>
      <c r="F59" s="213"/>
      <c r="G59" s="213"/>
      <c r="H59" s="214"/>
      <c r="I59" s="319" t="s">
        <v>40</v>
      </c>
      <c r="J59" s="320"/>
      <c r="K59" s="320"/>
      <c r="L59" s="320"/>
      <c r="M59" s="320"/>
      <c r="N59" s="320"/>
      <c r="O59" s="321"/>
    </row>
    <row r="60" spans="2:15" ht="13.5" thickBot="1" x14ac:dyDescent="0.25">
      <c r="B60" s="337" t="s">
        <v>211</v>
      </c>
      <c r="C60" s="338"/>
      <c r="D60" s="338"/>
      <c r="E60" s="338"/>
      <c r="F60" s="338"/>
      <c r="G60" s="338"/>
      <c r="H60" s="339"/>
      <c r="I60" s="337" t="s">
        <v>215</v>
      </c>
      <c r="J60" s="338"/>
      <c r="K60" s="338"/>
      <c r="L60" s="338"/>
      <c r="M60" s="338"/>
      <c r="N60" s="338"/>
      <c r="O60" s="339"/>
    </row>
    <row r="61" spans="2:15" ht="15.75" thickBot="1" x14ac:dyDescent="0.25">
      <c r="B61" s="334" t="s">
        <v>41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6"/>
    </row>
    <row r="62" spans="2:15" ht="12.75" hidden="1" thickBot="1" x14ac:dyDescent="0.25">
      <c r="B62" s="85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86"/>
    </row>
    <row r="63" spans="2:15" ht="12.75" thickBot="1" x14ac:dyDescent="0.25">
      <c r="B63" s="316" t="s">
        <v>42</v>
      </c>
      <c r="C63" s="317"/>
      <c r="D63" s="317"/>
      <c r="E63" s="317"/>
      <c r="F63" s="317"/>
      <c r="G63" s="317"/>
      <c r="H63" s="318"/>
      <c r="I63" s="316" t="s">
        <v>43</v>
      </c>
      <c r="J63" s="317"/>
      <c r="K63" s="317"/>
      <c r="L63" s="317"/>
      <c r="M63" s="317"/>
      <c r="N63" s="317"/>
      <c r="O63" s="318"/>
    </row>
    <row r="64" spans="2:15" ht="12" x14ac:dyDescent="0.2">
      <c r="B64" s="346" t="s">
        <v>44</v>
      </c>
      <c r="C64" s="347"/>
      <c r="D64" s="347"/>
      <c r="E64" s="347"/>
      <c r="F64" s="347"/>
      <c r="G64" s="347"/>
      <c r="H64" s="348"/>
      <c r="I64" s="349" t="s">
        <v>236</v>
      </c>
      <c r="J64" s="350"/>
      <c r="K64" s="350"/>
      <c r="L64" s="350"/>
      <c r="M64" s="350"/>
      <c r="N64" s="350"/>
      <c r="O64" s="351"/>
    </row>
    <row r="65" spans="2:15" ht="24" customHeight="1" x14ac:dyDescent="0.2">
      <c r="B65" s="340" t="s">
        <v>45</v>
      </c>
      <c r="C65" s="341"/>
      <c r="D65" s="341"/>
      <c r="E65" s="341"/>
      <c r="F65" s="341"/>
      <c r="G65" s="341"/>
      <c r="H65" s="342"/>
      <c r="I65" s="352" t="s">
        <v>237</v>
      </c>
      <c r="J65" s="353"/>
      <c r="K65" s="353"/>
      <c r="L65" s="353"/>
      <c r="M65" s="353"/>
      <c r="N65" s="353"/>
      <c r="O65" s="354"/>
    </row>
    <row r="66" spans="2:15" ht="15.75" hidden="1" customHeight="1" thickBot="1" x14ac:dyDescent="0.25">
      <c r="B66" s="343"/>
      <c r="C66" s="344"/>
      <c r="D66" s="344"/>
      <c r="E66" s="344"/>
      <c r="F66" s="344"/>
      <c r="G66" s="344"/>
      <c r="H66" s="345"/>
      <c r="I66" s="355"/>
      <c r="J66" s="356"/>
      <c r="K66" s="356"/>
      <c r="L66" s="356"/>
      <c r="M66" s="356"/>
      <c r="N66" s="356"/>
      <c r="O66" s="357"/>
    </row>
    <row r="69" spans="2:15" x14ac:dyDescent="0.2">
      <c r="I69" s="175"/>
    </row>
  </sheetData>
  <mergeCells count="92">
    <mergeCell ref="B65:H66"/>
    <mergeCell ref="B61:O61"/>
    <mergeCell ref="B63:H63"/>
    <mergeCell ref="I63:O63"/>
    <mergeCell ref="B64:H64"/>
    <mergeCell ref="I64:O64"/>
    <mergeCell ref="I65:O66"/>
    <mergeCell ref="B57:O57"/>
    <mergeCell ref="B60:H60"/>
    <mergeCell ref="I60:O60"/>
    <mergeCell ref="B59:H59"/>
    <mergeCell ref="I59:O59"/>
    <mergeCell ref="B48:O48"/>
    <mergeCell ref="B50:H50"/>
    <mergeCell ref="I50:O50"/>
    <mergeCell ref="B56:O56"/>
    <mergeCell ref="B54:H54"/>
    <mergeCell ref="I54:O54"/>
    <mergeCell ref="B55:H55"/>
    <mergeCell ref="I55:O55"/>
    <mergeCell ref="B51:H51"/>
    <mergeCell ref="I51:O51"/>
    <mergeCell ref="B52:H52"/>
    <mergeCell ref="I52:O52"/>
    <mergeCell ref="B53:H53"/>
    <mergeCell ref="I53:O53"/>
    <mergeCell ref="C44:I44"/>
    <mergeCell ref="J43:O43"/>
    <mergeCell ref="J44:O44"/>
    <mergeCell ref="J46:O46"/>
    <mergeCell ref="C45:I45"/>
    <mergeCell ref="J45:O45"/>
    <mergeCell ref="C46:I46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18:O18"/>
    <mergeCell ref="D13:F13"/>
    <mergeCell ref="B19:O19"/>
    <mergeCell ref="C20:E20"/>
    <mergeCell ref="F20:J20"/>
    <mergeCell ref="B14:O14"/>
    <mergeCell ref="B15:O15"/>
    <mergeCell ref="B17:O17"/>
    <mergeCell ref="F27:J27"/>
    <mergeCell ref="B28:O28"/>
    <mergeCell ref="B29:O29"/>
    <mergeCell ref="B30:O30"/>
    <mergeCell ref="B33:H33"/>
    <mergeCell ref="I33:O33"/>
    <mergeCell ref="B34:H34"/>
    <mergeCell ref="I34:O34"/>
    <mergeCell ref="C35:H35"/>
    <mergeCell ref="J35:O35"/>
    <mergeCell ref="C36:H36"/>
    <mergeCell ref="C42:I42"/>
    <mergeCell ref="J42:O42"/>
    <mergeCell ref="C43:I43"/>
    <mergeCell ref="C37:H37"/>
    <mergeCell ref="K37:L37"/>
    <mergeCell ref="M37:O37"/>
    <mergeCell ref="J41:O41"/>
    <mergeCell ref="B41:I41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24" zoomScaleNormal="100" zoomScaleSheetLayoutView="100" workbookViewId="0">
      <selection activeCell="B24" sqref="B24:O24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06"/>
      <c r="C2" s="407"/>
      <c r="D2" s="407"/>
      <c r="E2" s="280" t="s">
        <v>175</v>
      </c>
      <c r="F2" s="281"/>
      <c r="G2" s="281"/>
      <c r="H2" s="281"/>
      <c r="I2" s="281"/>
      <c r="J2" s="281"/>
      <c r="K2" s="281"/>
      <c r="L2" s="281"/>
      <c r="M2" s="407"/>
      <c r="N2" s="407"/>
      <c r="O2" s="408"/>
    </row>
    <row r="3" spans="1:15" ht="15.75" thickBot="1" x14ac:dyDescent="0.3">
      <c r="A3" s="1"/>
      <c r="B3" s="388" t="s">
        <v>46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90"/>
    </row>
    <row r="4" spans="1:15" ht="15.75" hidden="1" thickBot="1" x14ac:dyDescent="0.3">
      <c r="A4" s="1"/>
      <c r="B4" s="91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2"/>
    </row>
    <row r="5" spans="1:15" ht="15.75" thickBot="1" x14ac:dyDescent="0.3">
      <c r="A5" s="1"/>
      <c r="B5" s="409" t="s">
        <v>47</v>
      </c>
      <c r="C5" s="410"/>
      <c r="D5" s="410"/>
      <c r="E5" s="410"/>
      <c r="F5" s="410"/>
      <c r="G5" s="411"/>
      <c r="H5" s="409" t="s">
        <v>48</v>
      </c>
      <c r="I5" s="410"/>
      <c r="J5" s="410"/>
      <c r="K5" s="410"/>
      <c r="L5" s="411"/>
      <c r="M5" s="319" t="s">
        <v>49</v>
      </c>
      <c r="N5" s="320"/>
      <c r="O5" s="321"/>
    </row>
    <row r="6" spans="1:15" ht="15.75" thickBot="1" x14ac:dyDescent="0.3">
      <c r="A6" s="1"/>
      <c r="B6" s="412"/>
      <c r="C6" s="413"/>
      <c r="D6" s="413"/>
      <c r="E6" s="413"/>
      <c r="F6" s="413"/>
      <c r="G6" s="414"/>
      <c r="H6" s="412"/>
      <c r="I6" s="413"/>
      <c r="J6" s="413"/>
      <c r="K6" s="413"/>
      <c r="L6" s="414"/>
      <c r="M6" s="157" t="s">
        <v>50</v>
      </c>
      <c r="N6" s="157" t="s">
        <v>51</v>
      </c>
      <c r="O6" s="158" t="s">
        <v>52</v>
      </c>
    </row>
    <row r="7" spans="1:15" x14ac:dyDescent="0.25">
      <c r="A7" s="1"/>
      <c r="B7" s="364" t="s">
        <v>217</v>
      </c>
      <c r="C7" s="365"/>
      <c r="D7" s="365"/>
      <c r="E7" s="365"/>
      <c r="F7" s="365"/>
      <c r="G7" s="366"/>
      <c r="H7" s="373" t="s">
        <v>218</v>
      </c>
      <c r="I7" s="374"/>
      <c r="J7" s="374"/>
      <c r="K7" s="374"/>
      <c r="L7" s="375"/>
      <c r="M7" s="188"/>
      <c r="N7" s="188" t="s">
        <v>206</v>
      </c>
      <c r="O7" s="188"/>
    </row>
    <row r="8" spans="1:15" x14ac:dyDescent="0.25">
      <c r="A8" s="1"/>
      <c r="B8" s="364" t="s">
        <v>219</v>
      </c>
      <c r="C8" s="365"/>
      <c r="D8" s="365"/>
      <c r="E8" s="365"/>
      <c r="F8" s="365"/>
      <c r="G8" s="366"/>
      <c r="H8" s="418" t="s">
        <v>220</v>
      </c>
      <c r="I8" s="419"/>
      <c r="J8" s="419"/>
      <c r="K8" s="419"/>
      <c r="L8" s="420"/>
      <c r="M8" s="189"/>
      <c r="N8" s="189" t="s">
        <v>206</v>
      </c>
      <c r="O8" s="189"/>
    </row>
    <row r="9" spans="1:15" x14ac:dyDescent="0.25">
      <c r="A9" s="1"/>
      <c r="B9" s="421" t="s">
        <v>207</v>
      </c>
      <c r="C9" s="422"/>
      <c r="D9" s="422"/>
      <c r="E9" s="422"/>
      <c r="F9" s="422"/>
      <c r="G9" s="423"/>
      <c r="H9" s="424" t="s">
        <v>208</v>
      </c>
      <c r="I9" s="425"/>
      <c r="J9" s="425"/>
      <c r="K9" s="425"/>
      <c r="L9" s="426"/>
      <c r="M9" s="16"/>
      <c r="N9" s="17" t="s">
        <v>206</v>
      </c>
      <c r="O9" s="16"/>
    </row>
    <row r="10" spans="1:15" ht="15.75" thickBot="1" x14ac:dyDescent="0.3">
      <c r="A10" s="1"/>
      <c r="B10" s="376"/>
      <c r="C10" s="377"/>
      <c r="D10" s="377"/>
      <c r="E10" s="377"/>
      <c r="F10" s="377"/>
      <c r="G10" s="378"/>
      <c r="H10" s="376"/>
      <c r="I10" s="377"/>
      <c r="J10" s="377"/>
      <c r="K10" s="377"/>
      <c r="L10" s="378"/>
      <c r="M10" s="18"/>
      <c r="N10" s="19"/>
      <c r="O10" s="20"/>
    </row>
    <row r="11" spans="1:15" ht="18.75" customHeight="1" x14ac:dyDescent="0.25">
      <c r="A11" s="1"/>
      <c r="B11" s="382" t="s">
        <v>187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</row>
    <row r="12" spans="1:15" ht="21" hidden="1" customHeight="1" thickBot="1" x14ac:dyDescent="0.3">
      <c r="A12" s="1"/>
      <c r="B12" s="415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7"/>
    </row>
    <row r="13" spans="1:15" s="71" customFormat="1" ht="15.75" thickBot="1" x14ac:dyDescent="0.3">
      <c r="A13" s="1"/>
      <c r="B13" s="388" t="s">
        <v>53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90"/>
    </row>
    <row r="14" spans="1:15" ht="15.75" hidden="1" thickBot="1" x14ac:dyDescent="0.3">
      <c r="B14" s="85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3"/>
    </row>
    <row r="15" spans="1:15" ht="15.75" thickBot="1" x14ac:dyDescent="0.3">
      <c r="B15" s="409" t="s">
        <v>47</v>
      </c>
      <c r="C15" s="410"/>
      <c r="D15" s="410"/>
      <c r="E15" s="410"/>
      <c r="F15" s="410"/>
      <c r="G15" s="411"/>
      <c r="H15" s="409" t="s">
        <v>48</v>
      </c>
      <c r="I15" s="410"/>
      <c r="J15" s="410"/>
      <c r="K15" s="410"/>
      <c r="L15" s="411"/>
      <c r="M15" s="319" t="s">
        <v>49</v>
      </c>
      <c r="N15" s="320"/>
      <c r="O15" s="321"/>
    </row>
    <row r="16" spans="1:15" ht="15.75" thickBot="1" x14ac:dyDescent="0.3">
      <c r="B16" s="412"/>
      <c r="C16" s="413"/>
      <c r="D16" s="413"/>
      <c r="E16" s="413"/>
      <c r="F16" s="413"/>
      <c r="G16" s="414"/>
      <c r="H16" s="412"/>
      <c r="I16" s="413"/>
      <c r="J16" s="413"/>
      <c r="K16" s="413"/>
      <c r="L16" s="414"/>
      <c r="M16" s="157" t="s">
        <v>50</v>
      </c>
      <c r="N16" s="157" t="s">
        <v>51</v>
      </c>
      <c r="O16" s="158" t="s">
        <v>52</v>
      </c>
    </row>
    <row r="17" spans="2:15" ht="27" customHeight="1" x14ac:dyDescent="0.25">
      <c r="B17" s="358" t="s">
        <v>209</v>
      </c>
      <c r="C17" s="359"/>
      <c r="D17" s="359"/>
      <c r="E17" s="359"/>
      <c r="F17" s="359"/>
      <c r="G17" s="360"/>
      <c r="H17" s="361" t="s">
        <v>210</v>
      </c>
      <c r="I17" s="362"/>
      <c r="J17" s="362"/>
      <c r="K17" s="362"/>
      <c r="L17" s="363"/>
      <c r="M17" s="15"/>
      <c r="N17" s="17" t="s">
        <v>206</v>
      </c>
      <c r="O17" s="22"/>
    </row>
    <row r="18" spans="2:15" ht="35.25" customHeight="1" x14ac:dyDescent="0.25">
      <c r="B18" s="364" t="s">
        <v>221</v>
      </c>
      <c r="C18" s="365"/>
      <c r="D18" s="365"/>
      <c r="E18" s="365"/>
      <c r="F18" s="365"/>
      <c r="G18" s="366"/>
      <c r="H18" s="367" t="s">
        <v>222</v>
      </c>
      <c r="I18" s="368"/>
      <c r="J18" s="368"/>
      <c r="K18" s="368"/>
      <c r="L18" s="369"/>
      <c r="M18" s="190"/>
      <c r="N18" s="189" t="s">
        <v>206</v>
      </c>
      <c r="O18" s="189"/>
    </row>
    <row r="19" spans="2:15" ht="39" customHeight="1" x14ac:dyDescent="0.25">
      <c r="B19" s="364" t="s">
        <v>223</v>
      </c>
      <c r="C19" s="365"/>
      <c r="D19" s="365"/>
      <c r="E19" s="365"/>
      <c r="F19" s="365"/>
      <c r="G19" s="366"/>
      <c r="H19" s="373" t="s">
        <v>224</v>
      </c>
      <c r="I19" s="374"/>
      <c r="J19" s="374"/>
      <c r="K19" s="374"/>
      <c r="L19" s="375"/>
      <c r="M19" s="191"/>
      <c r="N19" s="192" t="s">
        <v>206</v>
      </c>
      <c r="O19" s="192"/>
    </row>
    <row r="20" spans="2:15" ht="15.75" thickBot="1" x14ac:dyDescent="0.3">
      <c r="B20" s="376"/>
      <c r="C20" s="377"/>
      <c r="D20" s="377"/>
      <c r="E20" s="377"/>
      <c r="F20" s="377"/>
      <c r="G20" s="378"/>
      <c r="H20" s="379"/>
      <c r="I20" s="380"/>
      <c r="J20" s="380"/>
      <c r="K20" s="380"/>
      <c r="L20" s="381"/>
      <c r="M20" s="19"/>
      <c r="N20" s="19"/>
      <c r="O20" s="19"/>
    </row>
    <row r="21" spans="2:15" ht="19.5" customHeight="1" x14ac:dyDescent="0.25">
      <c r="B21" s="382" t="s">
        <v>188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4"/>
    </row>
    <row r="22" spans="2:15" hidden="1" x14ac:dyDescent="0.25"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7"/>
    </row>
    <row r="23" spans="2:15" hidden="1" x14ac:dyDescent="0.25">
      <c r="B23" s="85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3"/>
    </row>
    <row r="24" spans="2:15" ht="15.75" thickBot="1" x14ac:dyDescent="0.3">
      <c r="B24" s="388" t="s">
        <v>54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90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391" t="s">
        <v>55</v>
      </c>
      <c r="C26" s="392"/>
      <c r="D26" s="392"/>
      <c r="E26" s="392"/>
      <c r="F26" s="392"/>
      <c r="G26" s="393"/>
      <c r="H26" s="391" t="s">
        <v>56</v>
      </c>
      <c r="I26" s="392"/>
      <c r="J26" s="393"/>
      <c r="K26" s="391" t="s">
        <v>57</v>
      </c>
      <c r="L26" s="392"/>
      <c r="M26" s="392"/>
      <c r="N26" s="392"/>
      <c r="O26" s="393"/>
    </row>
    <row r="27" spans="2:15" ht="15.75" thickBot="1" x14ac:dyDescent="0.3">
      <c r="B27" s="394" t="s">
        <v>58</v>
      </c>
      <c r="C27" s="395"/>
      <c r="D27" s="395"/>
      <c r="E27" s="395"/>
      <c r="F27" s="395"/>
      <c r="G27" s="396"/>
      <c r="H27" s="316"/>
      <c r="I27" s="317"/>
      <c r="J27" s="318"/>
      <c r="K27" s="316"/>
      <c r="L27" s="317"/>
      <c r="M27" s="317"/>
      <c r="N27" s="317"/>
      <c r="O27" s="318"/>
    </row>
    <row r="28" spans="2:15" ht="24.75" customHeight="1" x14ac:dyDescent="0.25">
      <c r="B28" s="198" t="str">
        <f>'Descripcion 1'!I51</f>
        <v xml:space="preserve"> Técnicas de creación y fortalecimiento de negocios y emprendimientos turísticos.</v>
      </c>
      <c r="C28" s="199"/>
      <c r="D28" s="199"/>
      <c r="E28" s="199"/>
      <c r="F28" s="199"/>
      <c r="G28" s="200"/>
      <c r="H28" s="349" t="s">
        <v>206</v>
      </c>
      <c r="I28" s="350"/>
      <c r="J28" s="351"/>
      <c r="K28" s="349"/>
      <c r="L28" s="350"/>
      <c r="M28" s="350"/>
      <c r="N28" s="350"/>
      <c r="O28" s="351"/>
    </row>
    <row r="29" spans="2:15" x14ac:dyDescent="0.25">
      <c r="B29" s="310">
        <f>'Descripcion 1'!I52</f>
        <v>0</v>
      </c>
      <c r="C29" s="311"/>
      <c r="D29" s="311"/>
      <c r="E29" s="311"/>
      <c r="F29" s="311"/>
      <c r="G29" s="312"/>
      <c r="H29" s="370"/>
      <c r="I29" s="371"/>
      <c r="J29" s="372"/>
      <c r="K29" s="370"/>
      <c r="L29" s="371"/>
      <c r="M29" s="371"/>
      <c r="N29" s="371"/>
      <c r="O29" s="372"/>
    </row>
    <row r="30" spans="2:15" x14ac:dyDescent="0.25">
      <c r="B30" s="310">
        <f>'Descripcion 1'!I53</f>
        <v>0</v>
      </c>
      <c r="C30" s="311"/>
      <c r="D30" s="311"/>
      <c r="E30" s="311"/>
      <c r="F30" s="311"/>
      <c r="G30" s="312"/>
      <c r="H30" s="370"/>
      <c r="I30" s="371"/>
      <c r="J30" s="372"/>
      <c r="K30" s="370"/>
      <c r="L30" s="371"/>
      <c r="M30" s="371"/>
      <c r="N30" s="371"/>
      <c r="O30" s="372"/>
    </row>
    <row r="31" spans="2:15" x14ac:dyDescent="0.25">
      <c r="B31" s="310">
        <f>'Descripcion 1'!I54</f>
        <v>0</v>
      </c>
      <c r="C31" s="311"/>
      <c r="D31" s="311"/>
      <c r="E31" s="311"/>
      <c r="F31" s="311"/>
      <c r="G31" s="312"/>
      <c r="H31" s="370"/>
      <c r="I31" s="371"/>
      <c r="J31" s="372"/>
      <c r="K31" s="370"/>
      <c r="L31" s="371"/>
      <c r="M31" s="371"/>
      <c r="N31" s="371"/>
      <c r="O31" s="372"/>
    </row>
    <row r="32" spans="2:15" x14ac:dyDescent="0.25">
      <c r="B32" s="427">
        <f>'Descripcion 1'!I55</f>
        <v>0</v>
      </c>
      <c r="C32" s="428"/>
      <c r="D32" s="428"/>
      <c r="E32" s="428"/>
      <c r="F32" s="428"/>
      <c r="G32" s="429"/>
      <c r="H32" s="430"/>
      <c r="I32" s="431"/>
      <c r="J32" s="432"/>
      <c r="K32" s="430"/>
      <c r="L32" s="431"/>
      <c r="M32" s="431"/>
      <c r="N32" s="431"/>
      <c r="O32" s="432"/>
    </row>
    <row r="33" spans="2:15" x14ac:dyDescent="0.25">
      <c r="B33" s="427">
        <f>'Descripcion 1'!I56</f>
        <v>0</v>
      </c>
      <c r="C33" s="428"/>
      <c r="D33" s="428"/>
      <c r="E33" s="428"/>
      <c r="F33" s="428"/>
      <c r="G33" s="429"/>
      <c r="H33" s="370"/>
      <c r="I33" s="371"/>
      <c r="J33" s="372"/>
      <c r="K33" s="370"/>
      <c r="L33" s="371"/>
      <c r="M33" s="371"/>
      <c r="N33" s="371"/>
      <c r="O33" s="372"/>
    </row>
    <row r="34" spans="2:15" ht="15.75" thickBot="1" x14ac:dyDescent="0.3">
      <c r="B34" s="310">
        <f>'Descripcion 1'!I56</f>
        <v>0</v>
      </c>
      <c r="C34" s="311"/>
      <c r="D34" s="311"/>
      <c r="E34" s="311"/>
      <c r="F34" s="311"/>
      <c r="G34" s="312"/>
      <c r="H34" s="370"/>
      <c r="I34" s="371"/>
      <c r="J34" s="372"/>
      <c r="K34" s="370"/>
      <c r="L34" s="371"/>
      <c r="M34" s="371"/>
      <c r="N34" s="371"/>
      <c r="O34" s="372"/>
    </row>
    <row r="35" spans="2:15" ht="15.75" thickBot="1" x14ac:dyDescent="0.3">
      <c r="B35" s="394" t="s">
        <v>59</v>
      </c>
      <c r="C35" s="395"/>
      <c r="D35" s="395"/>
      <c r="E35" s="395"/>
      <c r="F35" s="395"/>
      <c r="G35" s="396"/>
      <c r="H35" s="397"/>
      <c r="I35" s="398"/>
      <c r="J35" s="399"/>
      <c r="K35" s="397"/>
      <c r="L35" s="398"/>
      <c r="M35" s="398"/>
      <c r="N35" s="398"/>
      <c r="O35" s="399"/>
    </row>
    <row r="36" spans="2:15" ht="15.75" thickBot="1" x14ac:dyDescent="0.3">
      <c r="B36" s="433" t="str">
        <f>'Descripcion 1'!I60</f>
        <v>Turismo, Administración o similares</v>
      </c>
      <c r="C36" s="434"/>
      <c r="D36" s="434"/>
      <c r="E36" s="434"/>
      <c r="F36" s="434"/>
      <c r="G36" s="435"/>
      <c r="H36" s="403" t="s">
        <v>206</v>
      </c>
      <c r="I36" s="404"/>
      <c r="J36" s="405"/>
      <c r="K36" s="403"/>
      <c r="L36" s="404"/>
      <c r="M36" s="404"/>
      <c r="N36" s="404"/>
      <c r="O36" s="405"/>
    </row>
    <row r="37" spans="2:15" ht="15.75" thickBot="1" x14ac:dyDescent="0.3">
      <c r="B37" s="394" t="s">
        <v>60</v>
      </c>
      <c r="C37" s="395"/>
      <c r="D37" s="395"/>
      <c r="E37" s="395"/>
      <c r="F37" s="395"/>
      <c r="G37" s="396"/>
      <c r="H37" s="397"/>
      <c r="I37" s="398"/>
      <c r="J37" s="399"/>
      <c r="K37" s="397"/>
      <c r="L37" s="398"/>
      <c r="M37" s="398"/>
      <c r="N37" s="398"/>
      <c r="O37" s="399"/>
    </row>
    <row r="38" spans="2:15" ht="27.75" customHeight="1" thickBot="1" x14ac:dyDescent="0.3">
      <c r="B38" s="400" t="str">
        <f>'Descripcion 1'!I65</f>
        <v>Ejecución de procesos de creación y fortalecimiento de negocios y emprendimientos turísticos en GADs.</v>
      </c>
      <c r="C38" s="401"/>
      <c r="D38" s="401"/>
      <c r="E38" s="401"/>
      <c r="F38" s="401"/>
      <c r="G38" s="402"/>
      <c r="H38" s="403" t="s">
        <v>206</v>
      </c>
      <c r="I38" s="404"/>
      <c r="J38" s="405"/>
      <c r="K38" s="403"/>
      <c r="L38" s="404"/>
      <c r="M38" s="404"/>
      <c r="N38" s="404"/>
      <c r="O38" s="405"/>
    </row>
    <row r="39" spans="2:15" ht="15.75" thickBot="1" x14ac:dyDescent="0.3">
      <c r="B39" s="394" t="s">
        <v>61</v>
      </c>
      <c r="C39" s="395"/>
      <c r="D39" s="395"/>
      <c r="E39" s="395"/>
      <c r="F39" s="395"/>
      <c r="G39" s="396"/>
      <c r="H39" s="397"/>
      <c r="I39" s="398"/>
      <c r="J39" s="399"/>
      <c r="K39" s="397"/>
      <c r="L39" s="398"/>
      <c r="M39" s="398"/>
      <c r="N39" s="398"/>
      <c r="O39" s="399"/>
    </row>
    <row r="40" spans="2:15" x14ac:dyDescent="0.25">
      <c r="B40" s="436" t="str">
        <f>B7</f>
        <v>Organización de sistemas</v>
      </c>
      <c r="C40" s="437"/>
      <c r="D40" s="437"/>
      <c r="E40" s="437"/>
      <c r="F40" s="437"/>
      <c r="G40" s="438"/>
      <c r="H40" s="349" t="s">
        <v>206</v>
      </c>
      <c r="I40" s="350"/>
      <c r="J40" s="351"/>
      <c r="K40" s="349"/>
      <c r="L40" s="350"/>
      <c r="M40" s="350"/>
      <c r="N40" s="350"/>
      <c r="O40" s="351"/>
    </row>
    <row r="41" spans="2:15" x14ac:dyDescent="0.25">
      <c r="B41" s="310" t="str">
        <f t="shared" ref="B41:B43" si="0">B8</f>
        <v>Inspección de productos o servicios</v>
      </c>
      <c r="C41" s="311"/>
      <c r="D41" s="311"/>
      <c r="E41" s="311"/>
      <c r="F41" s="311"/>
      <c r="G41" s="312"/>
      <c r="H41" s="370" t="s">
        <v>206</v>
      </c>
      <c r="I41" s="371"/>
      <c r="J41" s="372"/>
      <c r="K41" s="370"/>
      <c r="L41" s="371"/>
      <c r="M41" s="371"/>
      <c r="N41" s="371"/>
      <c r="O41" s="372"/>
    </row>
    <row r="42" spans="2:15" x14ac:dyDescent="0.25">
      <c r="B42" s="310" t="str">
        <f t="shared" si="0"/>
        <v>Juicio y toma de decisiones</v>
      </c>
      <c r="C42" s="311"/>
      <c r="D42" s="311"/>
      <c r="E42" s="311"/>
      <c r="F42" s="311"/>
      <c r="G42" s="312"/>
      <c r="H42" s="370" t="s">
        <v>206</v>
      </c>
      <c r="I42" s="371"/>
      <c r="J42" s="372"/>
      <c r="K42" s="370"/>
      <c r="L42" s="371"/>
      <c r="M42" s="371"/>
      <c r="N42" s="371"/>
      <c r="O42" s="372"/>
    </row>
    <row r="43" spans="2:15" ht="15.75" thickBot="1" x14ac:dyDescent="0.3">
      <c r="B43" s="427">
        <f t="shared" si="0"/>
        <v>0</v>
      </c>
      <c r="C43" s="428"/>
      <c r="D43" s="428"/>
      <c r="E43" s="428"/>
      <c r="F43" s="428"/>
      <c r="G43" s="429"/>
      <c r="H43" s="370"/>
      <c r="I43" s="371"/>
      <c r="J43" s="372"/>
      <c r="K43" s="370"/>
      <c r="L43" s="371"/>
      <c r="M43" s="371"/>
      <c r="N43" s="371"/>
      <c r="O43" s="372"/>
    </row>
    <row r="44" spans="2:15" ht="15.75" thickBot="1" x14ac:dyDescent="0.3">
      <c r="B44" s="394" t="s">
        <v>62</v>
      </c>
      <c r="C44" s="395"/>
      <c r="D44" s="395"/>
      <c r="E44" s="395"/>
      <c r="F44" s="395"/>
      <c r="G44" s="396"/>
      <c r="H44" s="397"/>
      <c r="I44" s="398"/>
      <c r="J44" s="399"/>
      <c r="K44" s="397"/>
      <c r="L44" s="398"/>
      <c r="M44" s="398"/>
      <c r="N44" s="398"/>
      <c r="O44" s="399"/>
    </row>
    <row r="45" spans="2:15" x14ac:dyDescent="0.25">
      <c r="B45" s="436" t="str">
        <f>B17</f>
        <v>Orientación a los resultados</v>
      </c>
      <c r="C45" s="437"/>
      <c r="D45" s="437"/>
      <c r="E45" s="437"/>
      <c r="F45" s="437"/>
      <c r="G45" s="438"/>
      <c r="H45" s="349" t="s">
        <v>206</v>
      </c>
      <c r="I45" s="350"/>
      <c r="J45" s="351"/>
      <c r="K45" s="349"/>
      <c r="L45" s="350"/>
      <c r="M45" s="350"/>
      <c r="N45" s="350"/>
      <c r="O45" s="351"/>
    </row>
    <row r="46" spans="2:15" x14ac:dyDescent="0.25">
      <c r="B46" s="310" t="str">
        <f t="shared" ref="B46:B48" si="1">B18</f>
        <v>Orientación al servicio</v>
      </c>
      <c r="C46" s="311"/>
      <c r="D46" s="311"/>
      <c r="E46" s="311"/>
      <c r="F46" s="311"/>
      <c r="G46" s="312"/>
      <c r="H46" s="370" t="s">
        <v>206</v>
      </c>
      <c r="I46" s="371"/>
      <c r="J46" s="372"/>
      <c r="K46" s="370"/>
      <c r="L46" s="371"/>
      <c r="M46" s="371"/>
      <c r="N46" s="371"/>
      <c r="O46" s="372"/>
    </row>
    <row r="47" spans="2:15" x14ac:dyDescent="0.25">
      <c r="B47" s="310" t="str">
        <f t="shared" si="1"/>
        <v>Iniciativa</v>
      </c>
      <c r="C47" s="311"/>
      <c r="D47" s="311"/>
      <c r="E47" s="311"/>
      <c r="F47" s="311"/>
      <c r="G47" s="312"/>
      <c r="H47" s="370" t="s">
        <v>206</v>
      </c>
      <c r="I47" s="371"/>
      <c r="J47" s="372"/>
      <c r="K47" s="370"/>
      <c r="L47" s="371"/>
      <c r="M47" s="371"/>
      <c r="N47" s="371"/>
      <c r="O47" s="372"/>
    </row>
    <row r="48" spans="2:15" x14ac:dyDescent="0.25">
      <c r="B48" s="310">
        <f t="shared" si="1"/>
        <v>0</v>
      </c>
      <c r="C48" s="311"/>
      <c r="D48" s="311"/>
      <c r="E48" s="311"/>
      <c r="F48" s="311"/>
      <c r="G48" s="312"/>
      <c r="H48" s="370"/>
      <c r="I48" s="371"/>
      <c r="J48" s="372"/>
      <c r="K48" s="370"/>
      <c r="L48" s="371"/>
      <c r="M48" s="371"/>
      <c r="N48" s="371"/>
      <c r="O48" s="372"/>
    </row>
    <row r="49" spans="2:15" x14ac:dyDescent="0.25">
      <c r="B49" s="444" t="s">
        <v>63</v>
      </c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6"/>
    </row>
    <row r="50" spans="2:15" ht="15.75" thickBot="1" x14ac:dyDescent="0.3">
      <c r="B50" s="447" t="s">
        <v>64</v>
      </c>
      <c r="C50" s="448"/>
      <c r="D50" s="448"/>
      <c r="E50" s="448"/>
      <c r="F50" s="448"/>
      <c r="G50" s="440"/>
      <c r="H50" s="439" t="s">
        <v>65</v>
      </c>
      <c r="I50" s="440"/>
      <c r="J50" s="441" t="s">
        <v>66</v>
      </c>
      <c r="K50" s="442"/>
      <c r="L50" s="442"/>
      <c r="M50" s="442"/>
      <c r="N50" s="442"/>
      <c r="O50" s="443"/>
    </row>
    <row r="51" spans="2:15" ht="15.75" thickBot="1" x14ac:dyDescent="0.3">
      <c r="B51" s="465" t="s">
        <v>67</v>
      </c>
      <c r="C51" s="467" t="s">
        <v>68</v>
      </c>
      <c r="D51" s="469" t="s">
        <v>69</v>
      </c>
      <c r="E51" s="470"/>
      <c r="F51" s="470"/>
      <c r="G51" s="471"/>
      <c r="H51" s="465" t="s">
        <v>70</v>
      </c>
      <c r="I51" s="465" t="s">
        <v>71</v>
      </c>
      <c r="J51" s="454" t="s">
        <v>72</v>
      </c>
      <c r="K51" s="455"/>
      <c r="L51" s="454" t="s">
        <v>73</v>
      </c>
      <c r="M51" s="458"/>
      <c r="N51" s="458"/>
      <c r="O51" s="455"/>
    </row>
    <row r="52" spans="2:15" ht="23.25" customHeight="1" thickBot="1" x14ac:dyDescent="0.3">
      <c r="B52" s="466"/>
      <c r="C52" s="468"/>
      <c r="D52" s="460" t="s">
        <v>74</v>
      </c>
      <c r="E52" s="461"/>
      <c r="F52" s="460" t="s">
        <v>75</v>
      </c>
      <c r="G52" s="461"/>
      <c r="H52" s="466"/>
      <c r="I52" s="466"/>
      <c r="J52" s="456"/>
      <c r="K52" s="457"/>
      <c r="L52" s="456"/>
      <c r="M52" s="459"/>
      <c r="N52" s="459"/>
      <c r="O52" s="457"/>
    </row>
    <row r="53" spans="2:15" ht="15.75" thickBot="1" x14ac:dyDescent="0.3">
      <c r="B53" s="23">
        <f>'Base de Datos'!H24</f>
        <v>140</v>
      </c>
      <c r="C53" s="24">
        <f>'Base de Datos'!G25</f>
        <v>70</v>
      </c>
      <c r="D53" s="462">
        <f>'Base de Datos'!G26</f>
        <v>60</v>
      </c>
      <c r="E53" s="463"/>
      <c r="F53" s="462">
        <f>'Base de Datos'!G27</f>
        <v>100</v>
      </c>
      <c r="G53" s="463"/>
      <c r="H53" s="23">
        <f>'Base de Datos'!G28</f>
        <v>80</v>
      </c>
      <c r="I53" s="23">
        <f>'Base de Datos'!G29</f>
        <v>60</v>
      </c>
      <c r="J53" s="462">
        <f>'Base de Datos'!G30</f>
        <v>125</v>
      </c>
      <c r="K53" s="463"/>
      <c r="L53" s="462">
        <f>'Base de Datos'!G31</f>
        <v>60</v>
      </c>
      <c r="M53" s="464"/>
      <c r="N53" s="464"/>
      <c r="O53" s="463"/>
    </row>
    <row r="54" spans="2:15" ht="15.75" hidden="1" thickBot="1" x14ac:dyDescent="0.3">
      <c r="B54" s="85"/>
      <c r="C54" s="69"/>
      <c r="D54" s="69"/>
      <c r="E54" s="69"/>
      <c r="F54" s="69"/>
      <c r="G54" s="449"/>
      <c r="H54" s="449"/>
      <c r="I54" s="449"/>
      <c r="J54" s="449"/>
      <c r="K54" s="449"/>
      <c r="L54" s="449"/>
      <c r="M54" s="449"/>
      <c r="N54" s="449"/>
      <c r="O54" s="450"/>
    </row>
    <row r="55" spans="2:15" ht="15.75" thickBot="1" x14ac:dyDescent="0.3">
      <c r="B55" s="451" t="s">
        <v>76</v>
      </c>
      <c r="C55" s="452"/>
      <c r="D55" s="452"/>
      <c r="E55" s="452"/>
      <c r="F55" s="453"/>
      <c r="G55" s="451" t="s">
        <v>77</v>
      </c>
      <c r="H55" s="452"/>
      <c r="I55" s="453"/>
      <c r="J55" s="451" t="s">
        <v>78</v>
      </c>
      <c r="K55" s="452"/>
      <c r="L55" s="452"/>
      <c r="M55" s="452"/>
      <c r="N55" s="452"/>
      <c r="O55" s="453"/>
    </row>
    <row r="56" spans="2:15" ht="15.75" thickBot="1" x14ac:dyDescent="0.3">
      <c r="B56" s="159" t="s">
        <v>79</v>
      </c>
      <c r="C56" s="76"/>
      <c r="D56" s="76"/>
      <c r="E56" s="76"/>
      <c r="F56" s="76"/>
      <c r="G56" s="160" t="s">
        <v>79</v>
      </c>
      <c r="H56" s="76"/>
      <c r="I56" s="76"/>
      <c r="J56" s="160" t="s">
        <v>79</v>
      </c>
      <c r="K56" s="76"/>
      <c r="L56" s="76"/>
      <c r="M56" s="76"/>
      <c r="N56" s="76"/>
      <c r="O56" s="77"/>
    </row>
    <row r="57" spans="2:15" x14ac:dyDescent="0.25">
      <c r="B57" s="159" t="s">
        <v>80</v>
      </c>
      <c r="C57" s="79"/>
      <c r="D57" s="79"/>
      <c r="E57" s="79"/>
      <c r="F57" s="79"/>
      <c r="G57" s="160" t="s">
        <v>80</v>
      </c>
      <c r="H57" s="79"/>
      <c r="I57" s="79"/>
      <c r="J57" s="160" t="s">
        <v>80</v>
      </c>
      <c r="K57" s="79"/>
      <c r="L57" s="79"/>
      <c r="M57" s="79"/>
      <c r="N57" s="79"/>
      <c r="O57" s="80"/>
    </row>
    <row r="58" spans="2:15" ht="15.75" thickBot="1" x14ac:dyDescent="0.3">
      <c r="B58" s="78"/>
      <c r="C58" s="83"/>
      <c r="D58" s="83"/>
      <c r="E58" s="83"/>
      <c r="F58" s="84"/>
      <c r="G58" s="78"/>
      <c r="H58" s="81"/>
      <c r="I58" s="82"/>
      <c r="J58" s="78"/>
      <c r="K58" s="81"/>
      <c r="L58" s="81"/>
      <c r="M58" s="81"/>
      <c r="N58" s="81"/>
      <c r="O58" s="82"/>
    </row>
    <row r="59" spans="2:15" ht="15.75" thickBot="1" x14ac:dyDescent="0.3">
      <c r="B59" s="163" t="s">
        <v>81</v>
      </c>
      <c r="C59" s="75"/>
      <c r="D59" s="76"/>
      <c r="E59" s="76"/>
      <c r="F59" s="77"/>
      <c r="G59" s="162" t="s">
        <v>81</v>
      </c>
      <c r="H59" s="76"/>
      <c r="I59" s="76"/>
      <c r="J59" s="161" t="s">
        <v>81</v>
      </c>
      <c r="K59" s="76"/>
      <c r="L59" s="76"/>
      <c r="M59" s="76"/>
      <c r="N59" s="76"/>
      <c r="O59" s="77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5" zoomScaleNormal="100" workbookViewId="0">
      <selection activeCell="H36" sqref="H36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99"/>
      <c r="C2" s="497"/>
      <c r="D2" s="495" t="s">
        <v>143</v>
      </c>
      <c r="E2" s="496"/>
      <c r="F2" s="496"/>
      <c r="G2" s="496"/>
      <c r="H2" s="496"/>
      <c r="I2" s="496"/>
      <c r="J2" s="496"/>
      <c r="K2" s="496"/>
      <c r="L2" s="496"/>
      <c r="M2" s="496"/>
      <c r="N2" s="497"/>
      <c r="O2" s="497"/>
      <c r="P2" s="497"/>
      <c r="Q2" s="498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486" t="s">
        <v>82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486" t="s">
        <v>83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5"/>
      <c r="C7" s="487" t="s">
        <v>84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146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477" t="s">
        <v>85</v>
      </c>
      <c r="C8" s="478"/>
      <c r="D8" s="488" t="str">
        <f>'Descripcion 1'!C8</f>
        <v>Gobierno Autónomo Descentralizado de la Provincia del Carchi</v>
      </c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477" t="s">
        <v>86</v>
      </c>
      <c r="C9" s="478"/>
      <c r="D9" s="489" t="str">
        <f>'Descripcion 1'!J8</f>
        <v>Dirección de Desarrollo Económico</v>
      </c>
      <c r="E9" s="489"/>
      <c r="F9" s="489"/>
      <c r="G9" s="489"/>
      <c r="H9" s="489"/>
      <c r="I9" s="489"/>
      <c r="J9" s="489"/>
      <c r="K9" s="489"/>
      <c r="L9" s="490"/>
      <c r="M9" s="489"/>
      <c r="N9" s="489"/>
      <c r="O9" s="489"/>
      <c r="P9" s="489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479" t="s">
        <v>87</v>
      </c>
      <c r="C10" s="480"/>
      <c r="D10" s="491" t="str">
        <f>+'Descripcion 1'!C9</f>
        <v>Promotor de Desarrollo Turístico 1</v>
      </c>
      <c r="E10" s="492"/>
      <c r="F10" s="492"/>
      <c r="G10" s="492"/>
      <c r="H10" s="492"/>
      <c r="I10" s="492"/>
      <c r="J10" s="492"/>
      <c r="K10" s="493"/>
      <c r="L10" s="164" t="s">
        <v>4</v>
      </c>
      <c r="M10" s="494" t="str">
        <f>+'Descripcion 1'!J9</f>
        <v>0612</v>
      </c>
      <c r="N10" s="494"/>
      <c r="O10" s="494"/>
      <c r="P10" s="494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47"/>
      <c r="C12" s="473" t="s">
        <v>88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148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481" t="s">
        <v>89</v>
      </c>
      <c r="C13" s="482"/>
      <c r="D13" s="482"/>
      <c r="E13" s="482"/>
      <c r="F13" s="482"/>
      <c r="G13" s="482"/>
      <c r="H13" s="482"/>
      <c r="I13" s="483"/>
      <c r="J13" s="484" t="s">
        <v>90</v>
      </c>
      <c r="K13" s="482"/>
      <c r="L13" s="482"/>
      <c r="M13" s="482"/>
      <c r="N13" s="482"/>
      <c r="O13" s="482"/>
      <c r="P13" s="482"/>
      <c r="Q13" s="485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69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 t="s">
        <v>157</v>
      </c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/>
      <c r="I20" s="39"/>
      <c r="J20" s="33"/>
      <c r="K20" s="35" t="s">
        <v>101</v>
      </c>
      <c r="L20" s="33"/>
      <c r="M20" s="35" t="s">
        <v>138</v>
      </c>
      <c r="N20" s="33"/>
      <c r="O20" s="33"/>
      <c r="P20" s="38"/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 t="s">
        <v>157</v>
      </c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/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474" t="s">
        <v>111</v>
      </c>
      <c r="C27" s="475"/>
      <c r="D27" s="475"/>
      <c r="E27" s="475"/>
      <c r="F27" s="475"/>
      <c r="G27" s="475"/>
      <c r="H27" s="475"/>
      <c r="I27" s="475"/>
      <c r="J27" s="475" t="s">
        <v>112</v>
      </c>
      <c r="K27" s="475"/>
      <c r="L27" s="475"/>
      <c r="M27" s="475"/>
      <c r="N27" s="475"/>
      <c r="O27" s="475"/>
      <c r="P27" s="475"/>
      <c r="Q27" s="476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/>
      <c r="F30" s="38" t="s">
        <v>157</v>
      </c>
      <c r="G30" s="38"/>
      <c r="H30" s="38"/>
      <c r="I30" s="39"/>
      <c r="J30" s="33"/>
      <c r="K30" s="33"/>
      <c r="L30" s="38"/>
      <c r="M30" s="38"/>
      <c r="N30" s="38"/>
      <c r="O30" s="38"/>
      <c r="P30" s="38" t="s">
        <v>157</v>
      </c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47"/>
      <c r="C33" s="473" t="s">
        <v>113</v>
      </c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148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474" t="s">
        <v>114</v>
      </c>
      <c r="C34" s="475"/>
      <c r="D34" s="475"/>
      <c r="E34" s="475"/>
      <c r="F34" s="475"/>
      <c r="G34" s="475"/>
      <c r="H34" s="475"/>
      <c r="I34" s="475"/>
      <c r="J34" s="475" t="s">
        <v>115</v>
      </c>
      <c r="K34" s="475"/>
      <c r="L34" s="475"/>
      <c r="M34" s="475"/>
      <c r="N34" s="475"/>
      <c r="O34" s="475"/>
      <c r="P34" s="475"/>
      <c r="Q34" s="476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/>
      <c r="F36" s="38"/>
      <c r="G36" s="38" t="s">
        <v>157</v>
      </c>
      <c r="H36" s="38"/>
      <c r="I36" s="36"/>
      <c r="J36" s="33"/>
      <c r="K36" s="33"/>
      <c r="L36" s="38"/>
      <c r="M36" s="38"/>
      <c r="N36" s="38" t="s">
        <v>157</v>
      </c>
      <c r="O36" s="38"/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49"/>
      <c r="C39" s="472" t="s">
        <v>116</v>
      </c>
      <c r="D39" s="472"/>
      <c r="E39" s="472"/>
      <c r="F39" s="472"/>
      <c r="G39" s="472"/>
      <c r="H39" s="472"/>
      <c r="I39" s="472"/>
      <c r="J39" s="473"/>
      <c r="K39" s="473"/>
      <c r="L39" s="473"/>
      <c r="M39" s="473"/>
      <c r="N39" s="473"/>
      <c r="O39" s="473"/>
      <c r="P39" s="473"/>
      <c r="Q39" s="148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474" t="s">
        <v>117</v>
      </c>
      <c r="C40" s="475"/>
      <c r="D40" s="475"/>
      <c r="E40" s="475"/>
      <c r="F40" s="475"/>
      <c r="G40" s="475"/>
      <c r="H40" s="475"/>
      <c r="I40" s="475"/>
      <c r="J40" s="475" t="s">
        <v>118</v>
      </c>
      <c r="K40" s="475"/>
      <c r="L40" s="475"/>
      <c r="M40" s="475"/>
      <c r="N40" s="475"/>
      <c r="O40" s="475"/>
      <c r="P40" s="475"/>
      <c r="Q40" s="476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 t="s">
        <v>157</v>
      </c>
      <c r="O43" s="38"/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/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 t="s">
        <v>157</v>
      </c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/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0" zoomScaleNormal="100" workbookViewId="0">
      <selection activeCell="T64" sqref="T6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99"/>
      <c r="C2" s="497"/>
      <c r="D2" s="495" t="s">
        <v>186</v>
      </c>
      <c r="E2" s="496"/>
      <c r="F2" s="496"/>
      <c r="G2" s="496"/>
      <c r="H2" s="496"/>
      <c r="I2" s="496"/>
      <c r="J2" s="496"/>
      <c r="K2" s="496"/>
      <c r="L2" s="496"/>
      <c r="M2" s="496"/>
      <c r="N2" s="497"/>
      <c r="O2" s="497"/>
      <c r="P2" s="497"/>
      <c r="Q2" s="498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47"/>
      <c r="C4" s="473" t="str">
        <f>+'Valoración Datos'!C7:P7</f>
        <v>1. IDENTIFICACIÓN GENERAL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148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477" t="str">
        <f>+'Valoración Datos'!B8:C8</f>
        <v>INSTITUCIÓN:</v>
      </c>
      <c r="C5" s="478"/>
      <c r="D5" s="518" t="str">
        <f>+'Valoración Datos'!D8</f>
        <v>Gobierno Autónomo Descentralizado de la Provincia del Carchi</v>
      </c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139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477" t="str">
        <f>+'Valoración Datos'!B9:C9</f>
        <v>UNIDAD O PROCESO:</v>
      </c>
      <c r="C6" s="478"/>
      <c r="D6" s="519" t="str">
        <f>+'Valoración Datos'!D9</f>
        <v>Dirección de Desarrollo Económico</v>
      </c>
      <c r="E6" s="519"/>
      <c r="F6" s="519"/>
      <c r="G6" s="519"/>
      <c r="H6" s="519"/>
      <c r="I6" s="519"/>
      <c r="J6" s="519"/>
      <c r="K6" s="519"/>
      <c r="L6" s="520"/>
      <c r="M6" s="519"/>
      <c r="N6" s="519"/>
      <c r="O6" s="519"/>
      <c r="P6" s="519"/>
      <c r="Q6" s="139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15" t="str">
        <f>+'Valoración Datos'!B10:C10</f>
        <v>PUESTO ESPECÍFICO:</v>
      </c>
      <c r="C7" s="516"/>
      <c r="D7" s="491" t="str">
        <f>+'Valoración Datos'!D10</f>
        <v>Promotor de Desarrollo Turístico 1</v>
      </c>
      <c r="E7" s="492"/>
      <c r="F7" s="492"/>
      <c r="G7" s="492"/>
      <c r="H7" s="492"/>
      <c r="I7" s="492"/>
      <c r="J7" s="492"/>
      <c r="K7" s="493"/>
      <c r="L7" s="164" t="s">
        <v>4</v>
      </c>
      <c r="M7" s="517" t="str">
        <f>+'Valoración Datos'!M10</f>
        <v>0612</v>
      </c>
      <c r="N7" s="517"/>
      <c r="O7" s="517"/>
      <c r="P7" s="517"/>
      <c r="Q7" s="140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47"/>
      <c r="C9" s="473" t="str">
        <f>+'Valoración Datos'!C12:P12</f>
        <v>2. PERFIL DE COMPETENCIAS DEL PUESTO</v>
      </c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148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5" t="s">
        <v>120</v>
      </c>
      <c r="D11" s="33"/>
      <c r="E11" s="33"/>
      <c r="F11" s="33"/>
      <c r="G11" s="33"/>
      <c r="H11" s="33"/>
      <c r="I11" s="36"/>
      <c r="J11" s="33"/>
      <c r="K11" s="165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67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67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67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67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67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67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67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 t="str">
        <f>+'Valoración Datos'!H19</f>
        <v>x</v>
      </c>
      <c r="G17" s="33"/>
      <c r="H17" s="167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>
        <f>+'Valoración Datos'!H20</f>
        <v>0</v>
      </c>
      <c r="G18" s="33"/>
      <c r="H18" s="167">
        <v>155</v>
      </c>
      <c r="I18" s="36"/>
      <c r="J18" s="33"/>
      <c r="K18" s="35" t="s">
        <v>101</v>
      </c>
      <c r="L18" s="35" t="s">
        <v>138</v>
      </c>
      <c r="M18" s="33"/>
      <c r="N18" s="57">
        <f>+'Valoración Datos'!P20</f>
        <v>0</v>
      </c>
      <c r="O18" s="33"/>
      <c r="P18" s="167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67">
        <v>170</v>
      </c>
      <c r="I19" s="36"/>
      <c r="J19" s="33"/>
      <c r="K19" s="35" t="s">
        <v>103</v>
      </c>
      <c r="L19" s="35" t="s">
        <v>139</v>
      </c>
      <c r="M19" s="33"/>
      <c r="N19" s="58" t="str">
        <f>+'Valoración Datos'!P21</f>
        <v>x</v>
      </c>
      <c r="O19" s="33"/>
      <c r="P19" s="167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>
        <f>+'Valoración Datos'!P22</f>
        <v>0</v>
      </c>
      <c r="O20" s="33"/>
      <c r="P20" s="167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67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67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67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67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67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5" t="s">
        <v>123</v>
      </c>
      <c r="D26" s="33"/>
      <c r="E26" s="33"/>
      <c r="F26" s="33"/>
      <c r="G26" s="33"/>
      <c r="H26" s="33"/>
      <c r="I26" s="36"/>
      <c r="J26" s="33"/>
      <c r="K26" s="165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67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67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>
        <f>+'Valoración Datos'!E30</f>
        <v>0</v>
      </c>
      <c r="G28" s="33"/>
      <c r="H28" s="167">
        <v>40</v>
      </c>
      <c r="I28" s="36"/>
      <c r="J28" s="33"/>
      <c r="K28" s="33"/>
      <c r="L28" s="46">
        <v>2</v>
      </c>
      <c r="M28" s="33"/>
      <c r="N28" s="58">
        <f>+'Valoración Datos'!M30</f>
        <v>0</v>
      </c>
      <c r="O28" s="33"/>
      <c r="P28" s="167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 t="str">
        <f>+'Valoración Datos'!F30</f>
        <v>x</v>
      </c>
      <c r="G29" s="33"/>
      <c r="H29" s="167">
        <v>60</v>
      </c>
      <c r="I29" s="36"/>
      <c r="J29" s="33"/>
      <c r="K29" s="33"/>
      <c r="L29" s="46">
        <v>3</v>
      </c>
      <c r="M29" s="33"/>
      <c r="N29" s="58">
        <f>+'Valoración Datos'!N30</f>
        <v>0</v>
      </c>
      <c r="O29" s="33"/>
      <c r="P29" s="167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>
        <f>+'Valoración Datos'!G30</f>
        <v>0</v>
      </c>
      <c r="G30" s="33"/>
      <c r="H30" s="167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67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67">
        <v>100</v>
      </c>
      <c r="I31" s="36"/>
      <c r="J31" s="33"/>
      <c r="K31" s="33"/>
      <c r="L31" s="46">
        <v>5</v>
      </c>
      <c r="M31" s="33"/>
      <c r="N31" s="59" t="str">
        <f>+'Valoración Datos'!P30</f>
        <v>x</v>
      </c>
      <c r="O31" s="33"/>
      <c r="P31" s="167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47"/>
      <c r="C34" s="473" t="str">
        <f>+'Valoración Datos'!C33:P33</f>
        <v>3. COMPLEJIDAD DEL PUESTO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148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5" t="s">
        <v>125</v>
      </c>
      <c r="D36" s="33"/>
      <c r="E36" s="33"/>
      <c r="F36" s="33"/>
      <c r="G36" s="33"/>
      <c r="H36" s="33"/>
      <c r="I36" s="36"/>
      <c r="J36" s="33"/>
      <c r="K36" s="165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67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67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>
        <f>+'Valoración Datos'!E36</f>
        <v>0</v>
      </c>
      <c r="G38" s="33"/>
      <c r="H38" s="167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67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>
        <f>+'Valoración Datos'!F36</f>
        <v>0</v>
      </c>
      <c r="G39" s="33"/>
      <c r="H39" s="167">
        <v>60</v>
      </c>
      <c r="I39" s="36"/>
      <c r="J39" s="33"/>
      <c r="K39" s="33"/>
      <c r="L39" s="46">
        <v>3</v>
      </c>
      <c r="M39" s="33"/>
      <c r="N39" s="58" t="str">
        <f>+'Valoración Datos'!$N36</f>
        <v>x</v>
      </c>
      <c r="O39" s="33"/>
      <c r="P39" s="167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 t="str">
        <f>+'Valoración Datos'!G36</f>
        <v>x</v>
      </c>
      <c r="G40" s="33"/>
      <c r="H40" s="167">
        <v>80</v>
      </c>
      <c r="I40" s="36"/>
      <c r="J40" s="33"/>
      <c r="K40" s="33"/>
      <c r="L40" s="46">
        <v>4</v>
      </c>
      <c r="M40" s="33"/>
      <c r="N40" s="58">
        <f>+'Valoración Datos'!$O36</f>
        <v>0</v>
      </c>
      <c r="O40" s="33"/>
      <c r="P40" s="167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>
        <f>+'Valoración Datos'!H36</f>
        <v>0</v>
      </c>
      <c r="G41" s="33"/>
      <c r="H41" s="167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67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47"/>
      <c r="C44" s="473" t="str">
        <f>+'Valoración Datos'!C39:P39</f>
        <v>4. RESPONSABILIDAD</v>
      </c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148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5" t="s">
        <v>127</v>
      </c>
      <c r="D46" s="33"/>
      <c r="E46" s="33"/>
      <c r="F46" s="33"/>
      <c r="G46" s="33"/>
      <c r="H46" s="33"/>
      <c r="I46" s="36"/>
      <c r="J46" s="33"/>
      <c r="K46" s="165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67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67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67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67">
        <v>50</v>
      </c>
      <c r="I50" s="36"/>
      <c r="J50" s="33"/>
      <c r="K50" s="33"/>
      <c r="L50" s="46">
        <v>3</v>
      </c>
      <c r="M50" s="33"/>
      <c r="N50" s="58" t="str">
        <f>+'Valoración Datos'!$N$43</f>
        <v>x</v>
      </c>
      <c r="O50" s="33"/>
      <c r="P50" s="167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67">
        <v>75</v>
      </c>
      <c r="I51" s="36"/>
      <c r="J51" s="33"/>
      <c r="K51" s="33"/>
      <c r="L51" s="46">
        <v>4</v>
      </c>
      <c r="M51" s="33"/>
      <c r="N51" s="58">
        <f>+'Valoración Datos'!$O$43</f>
        <v>0</v>
      </c>
      <c r="O51" s="33"/>
      <c r="P51" s="167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67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>
        <f>+'Valoración Datos'!H47</f>
        <v>0</v>
      </c>
      <c r="G53" s="33"/>
      <c r="H53" s="167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 t="str">
        <f>+'Valoración Datos'!H48</f>
        <v>x</v>
      </c>
      <c r="G54" s="33"/>
      <c r="H54" s="167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>
        <f>+'Valoración Datos'!H49</f>
        <v>0</v>
      </c>
      <c r="G55" s="33"/>
      <c r="H55" s="167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67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67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47"/>
      <c r="C61" s="473" t="s">
        <v>129</v>
      </c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148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6" t="s">
        <v>130</v>
      </c>
      <c r="D63" s="509">
        <f>+'Base de Datos'!G32</f>
        <v>695</v>
      </c>
      <c r="E63" s="510"/>
      <c r="F63" s="33"/>
      <c r="G63" s="511" t="s">
        <v>119</v>
      </c>
      <c r="H63" s="511"/>
      <c r="I63" s="512">
        <f>+'Base de Datos'!H33</f>
        <v>9</v>
      </c>
      <c r="J63" s="513"/>
      <c r="K63" s="166" t="s">
        <v>131</v>
      </c>
      <c r="L63" s="512" t="str">
        <f>+'Base de Datos'!G33</f>
        <v>Servidor Público 3</v>
      </c>
      <c r="M63" s="514"/>
      <c r="N63" s="514"/>
      <c r="O63" s="514"/>
      <c r="P63" s="513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47"/>
      <c r="C66" s="473" t="s">
        <v>132</v>
      </c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148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02" t="s">
        <v>189</v>
      </c>
      <c r="E68" s="503"/>
      <c r="F68" s="503"/>
      <c r="G68" s="503"/>
      <c r="H68" s="504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05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7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08" t="s">
        <v>133</v>
      </c>
      <c r="D71" s="508"/>
      <c r="E71" s="508" t="s">
        <v>134</v>
      </c>
      <c r="F71" s="508"/>
      <c r="G71" s="508"/>
      <c r="H71" s="508"/>
      <c r="I71" s="508"/>
      <c r="J71" s="508"/>
      <c r="K71" s="508"/>
      <c r="L71" s="508" t="s">
        <v>135</v>
      </c>
      <c r="M71" s="508"/>
      <c r="N71" s="508"/>
      <c r="O71" s="508"/>
      <c r="P71" s="508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01"/>
      <c r="L73" s="501"/>
      <c r="M73" s="501"/>
      <c r="N73" s="501"/>
      <c r="O73" s="501"/>
      <c r="P73" s="501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4" t="s">
        <v>158</v>
      </c>
      <c r="G3" s="525"/>
      <c r="H3" s="525"/>
      <c r="I3" s="525"/>
      <c r="J3" s="526"/>
    </row>
    <row r="4" spans="3:10" x14ac:dyDescent="0.25">
      <c r="C4" t="s">
        <v>147</v>
      </c>
      <c r="D4" t="s">
        <v>150</v>
      </c>
      <c r="F4" s="529" t="s">
        <v>159</v>
      </c>
      <c r="G4" s="527" t="s">
        <v>119</v>
      </c>
      <c r="H4" s="531" t="s">
        <v>160</v>
      </c>
      <c r="I4" s="532"/>
      <c r="J4" s="533"/>
    </row>
    <row r="5" spans="3:10" x14ac:dyDescent="0.25">
      <c r="C5" t="s">
        <v>122</v>
      </c>
      <c r="D5" t="s">
        <v>151</v>
      </c>
      <c r="F5" s="530"/>
      <c r="G5" s="528"/>
      <c r="H5" s="94" t="s">
        <v>161</v>
      </c>
      <c r="I5" s="94" t="s">
        <v>162</v>
      </c>
      <c r="J5" s="534"/>
    </row>
    <row r="6" spans="3:10" x14ac:dyDescent="0.25">
      <c r="C6" t="s">
        <v>148</v>
      </c>
      <c r="D6" t="s">
        <v>152</v>
      </c>
      <c r="F6" s="96" t="s">
        <v>192</v>
      </c>
      <c r="G6" s="95">
        <v>1</v>
      </c>
      <c r="H6" s="97">
        <v>153</v>
      </c>
      <c r="I6" s="98">
        <v>213</v>
      </c>
      <c r="J6" s="170"/>
    </row>
    <row r="7" spans="3:10" x14ac:dyDescent="0.25">
      <c r="D7" t="s">
        <v>153</v>
      </c>
      <c r="F7" s="96" t="s">
        <v>193</v>
      </c>
      <c r="G7" s="99">
        <v>2</v>
      </c>
      <c r="H7" s="101">
        <v>214</v>
      </c>
      <c r="I7" s="101">
        <v>273</v>
      </c>
      <c r="J7" s="171"/>
    </row>
    <row r="8" spans="3:10" x14ac:dyDescent="0.25">
      <c r="D8" t="s">
        <v>154</v>
      </c>
      <c r="F8" s="100" t="s">
        <v>194</v>
      </c>
      <c r="G8" s="99">
        <v>3</v>
      </c>
      <c r="H8" s="101">
        <v>274</v>
      </c>
      <c r="I8" s="101">
        <v>334</v>
      </c>
      <c r="J8" s="171"/>
    </row>
    <row r="9" spans="3:10" x14ac:dyDescent="0.25">
      <c r="D9" t="s">
        <v>155</v>
      </c>
      <c r="F9" s="100" t="s">
        <v>195</v>
      </c>
      <c r="G9" s="99">
        <v>4</v>
      </c>
      <c r="H9" s="101">
        <v>335</v>
      </c>
      <c r="I9" s="101">
        <v>394</v>
      </c>
      <c r="J9" s="171"/>
    </row>
    <row r="10" spans="3:10" x14ac:dyDescent="0.25">
      <c r="D10" t="s">
        <v>156</v>
      </c>
      <c r="F10" s="100" t="s">
        <v>196</v>
      </c>
      <c r="G10" s="99">
        <v>5</v>
      </c>
      <c r="H10" s="101">
        <v>395</v>
      </c>
      <c r="I10" s="101">
        <v>455</v>
      </c>
      <c r="J10" s="171"/>
    </row>
    <row r="11" spans="3:10" x14ac:dyDescent="0.25">
      <c r="F11" s="100" t="s">
        <v>197</v>
      </c>
      <c r="G11" s="99">
        <v>6</v>
      </c>
      <c r="H11" s="101">
        <v>456</v>
      </c>
      <c r="I11" s="101">
        <v>516</v>
      </c>
      <c r="J11" s="171"/>
    </row>
    <row r="12" spans="3:10" x14ac:dyDescent="0.25">
      <c r="F12" s="100" t="s">
        <v>198</v>
      </c>
      <c r="G12" s="99">
        <v>7</v>
      </c>
      <c r="H12" s="101">
        <v>517</v>
      </c>
      <c r="I12" s="101">
        <v>576</v>
      </c>
      <c r="J12" s="171"/>
    </row>
    <row r="13" spans="3:10" x14ac:dyDescent="0.25">
      <c r="F13" s="100" t="s">
        <v>199</v>
      </c>
      <c r="G13" s="99">
        <v>8</v>
      </c>
      <c r="H13" s="101">
        <v>577</v>
      </c>
      <c r="I13" s="101">
        <v>637</v>
      </c>
      <c r="J13" s="171"/>
    </row>
    <row r="14" spans="3:10" x14ac:dyDescent="0.25">
      <c r="F14" s="100" t="s">
        <v>200</v>
      </c>
      <c r="G14" s="99">
        <v>9</v>
      </c>
      <c r="H14" s="101">
        <v>638</v>
      </c>
      <c r="I14" s="101">
        <v>697</v>
      </c>
      <c r="J14" s="171"/>
    </row>
    <row r="15" spans="3:10" x14ac:dyDescent="0.25">
      <c r="F15" s="100" t="s">
        <v>201</v>
      </c>
      <c r="G15" s="99">
        <v>10</v>
      </c>
      <c r="H15" s="101">
        <v>698</v>
      </c>
      <c r="I15" s="101">
        <v>758</v>
      </c>
      <c r="J15" s="171"/>
    </row>
    <row r="16" spans="3:10" x14ac:dyDescent="0.25">
      <c r="F16" s="100" t="s">
        <v>202</v>
      </c>
      <c r="G16" s="99">
        <v>11</v>
      </c>
      <c r="H16" s="101">
        <v>759</v>
      </c>
      <c r="I16" s="101">
        <v>819</v>
      </c>
      <c r="J16" s="171"/>
    </row>
    <row r="17" spans="6:10" x14ac:dyDescent="0.25">
      <c r="F17" s="100" t="s">
        <v>203</v>
      </c>
      <c r="G17" s="99">
        <v>12</v>
      </c>
      <c r="H17" s="101">
        <v>820</v>
      </c>
      <c r="I17" s="101">
        <v>879</v>
      </c>
      <c r="J17" s="171"/>
    </row>
    <row r="18" spans="6:10" x14ac:dyDescent="0.25">
      <c r="F18" s="100" t="s">
        <v>204</v>
      </c>
      <c r="G18" s="99">
        <v>13</v>
      </c>
      <c r="H18" s="101">
        <v>880</v>
      </c>
      <c r="I18" s="101">
        <v>940</v>
      </c>
      <c r="J18" s="171"/>
    </row>
    <row r="19" spans="6:10" ht="15.75" thickBot="1" x14ac:dyDescent="0.3">
      <c r="F19" s="103" t="s">
        <v>205</v>
      </c>
      <c r="G19" s="102">
        <v>14</v>
      </c>
      <c r="H19" s="104">
        <v>941</v>
      </c>
      <c r="I19" s="104">
        <v>1000</v>
      </c>
      <c r="J19" s="172"/>
    </row>
    <row r="20" spans="6:10" x14ac:dyDescent="0.25">
      <c r="F20" s="105"/>
      <c r="G20" s="106"/>
      <c r="H20" s="105"/>
      <c r="I20" s="105"/>
      <c r="J20" s="26"/>
    </row>
    <row r="21" spans="6:10" ht="15.75" thickBot="1" x14ac:dyDescent="0.3">
      <c r="F21" s="105"/>
      <c r="G21" s="106"/>
      <c r="H21" s="105"/>
      <c r="I21" s="105"/>
      <c r="J21" s="26"/>
    </row>
    <row r="22" spans="6:10" x14ac:dyDescent="0.25">
      <c r="F22" s="521" t="s">
        <v>163</v>
      </c>
      <c r="G22" s="522"/>
      <c r="H22" s="523"/>
      <c r="I22" s="25"/>
      <c r="J22" s="25"/>
    </row>
    <row r="23" spans="6:10" x14ac:dyDescent="0.25">
      <c r="F23" s="107" t="s">
        <v>164</v>
      </c>
      <c r="G23" s="10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9"/>
      <c r="I23" s="25"/>
      <c r="J23" s="25"/>
    </row>
    <row r="24" spans="6:10" x14ac:dyDescent="0.25">
      <c r="F24" s="110"/>
      <c r="G24" s="11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2">
        <f>G24+G23</f>
        <v>140</v>
      </c>
      <c r="I24" s="25"/>
      <c r="J24" s="25"/>
    </row>
    <row r="25" spans="6:10" x14ac:dyDescent="0.25">
      <c r="F25" s="110" t="s">
        <v>165</v>
      </c>
      <c r="G25" s="11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2"/>
      <c r="I25" s="25"/>
      <c r="J25" s="25"/>
    </row>
    <row r="26" spans="6:10" x14ac:dyDescent="0.25">
      <c r="F26" s="110" t="s">
        <v>166</v>
      </c>
      <c r="G26" s="11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2"/>
      <c r="I26" s="25"/>
      <c r="J26" s="25"/>
    </row>
    <row r="27" spans="6:10" x14ac:dyDescent="0.25">
      <c r="F27" s="110" t="s">
        <v>167</v>
      </c>
      <c r="G27" s="11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2"/>
      <c r="I27" s="25"/>
      <c r="J27" s="25"/>
    </row>
    <row r="28" spans="6:10" x14ac:dyDescent="0.25">
      <c r="F28" s="110" t="s">
        <v>168</v>
      </c>
      <c r="G28" s="11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2"/>
      <c r="I28" s="25"/>
      <c r="J28" s="25"/>
    </row>
    <row r="29" spans="6:10" x14ac:dyDescent="0.25">
      <c r="F29" s="110" t="s">
        <v>169</v>
      </c>
      <c r="G29" s="11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2"/>
      <c r="I29" s="25"/>
      <c r="J29" s="25"/>
    </row>
    <row r="30" spans="6:10" x14ac:dyDescent="0.25">
      <c r="F30" s="110" t="s">
        <v>170</v>
      </c>
      <c r="G30" s="11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12"/>
      <c r="I30" s="25"/>
      <c r="J30" s="25"/>
    </row>
    <row r="31" spans="6:10" x14ac:dyDescent="0.25">
      <c r="F31" s="110" t="s">
        <v>171</v>
      </c>
      <c r="G31" s="11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12"/>
      <c r="I31" s="25"/>
      <c r="J31" s="25"/>
    </row>
    <row r="32" spans="6:10" x14ac:dyDescent="0.25">
      <c r="F32" s="110"/>
      <c r="G32" s="113">
        <f>SUM(G23:G31)</f>
        <v>695</v>
      </c>
      <c r="H32" s="112"/>
      <c r="I32" s="25"/>
      <c r="J32" s="25"/>
    </row>
    <row r="33" spans="6:10" x14ac:dyDescent="0.25">
      <c r="F33" s="110" t="s">
        <v>172</v>
      </c>
      <c r="G33" s="111" t="str">
        <f>IF(G32&lt;153,0,IF(G32&lt;H7,F6,IF(G32&lt;H8,F7,IF(G32&lt;H9,F8,IF(G32&lt;H10,F9,IF(G32&lt;H11,F10,IF(G32&lt;H12,F11,G34)))))))</f>
        <v>Servidor Público 3</v>
      </c>
      <c r="H33" s="112">
        <f>IFERROR(VLOOKUP(G33,$F$6:$J$19,2,0),"")</f>
        <v>9</v>
      </c>
      <c r="I33" s="25"/>
      <c r="J33" s="25"/>
    </row>
    <row r="34" spans="6:10" x14ac:dyDescent="0.25">
      <c r="F34" s="110" t="s">
        <v>173</v>
      </c>
      <c r="G34" s="111" t="str">
        <f>IF(G32&lt;H12,"",IF(G32&lt;H13,F12,IF(G32&lt;H14,F13,IF(G32&lt;H15,F14,IF(G32&lt;H16,F15,IF(G32&lt;H17,F16,IF(G32&lt;H18,F17,G35)))))))</f>
        <v>Servidor Público 3</v>
      </c>
      <c r="H34" s="112">
        <f t="shared" ref="H34:H35" si="0">IFERROR(VLOOKUP(G34,$F$6:$J$19,2,0),"")</f>
        <v>9</v>
      </c>
      <c r="I34" s="25"/>
      <c r="J34" s="25"/>
    </row>
    <row r="35" spans="6:10" ht="15.75" thickBot="1" x14ac:dyDescent="0.3">
      <c r="F35" s="114" t="s">
        <v>174</v>
      </c>
      <c r="G35" s="115" t="str">
        <f>IF(G32&lt;H18,"",IF(G32&lt;H19,F18,IF(G32&lt;=I19,F19,"error")))</f>
        <v/>
      </c>
      <c r="H35" s="121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2016-01-18T17:46:57Z</cp:lastPrinted>
  <dcterms:created xsi:type="dcterms:W3CDTF">2015-09-01T13:10:33Z</dcterms:created>
  <dcterms:modified xsi:type="dcterms:W3CDTF">2016-02-13T05:42:48Z</dcterms:modified>
</cp:coreProperties>
</file>